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.DESKTOP-GCBH3K1\Documents\"/>
    </mc:Choice>
  </mc:AlternateContent>
  <bookViews>
    <workbookView xWindow="0" yWindow="0" windowWidth="20490" windowHeight="834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5" i="1" l="1"/>
  <c r="N415" i="1"/>
  <c r="M415" i="1"/>
  <c r="L415" i="1"/>
  <c r="I415" i="1"/>
  <c r="H415" i="1"/>
  <c r="G415" i="1"/>
  <c r="E415" i="1"/>
  <c r="D415" i="1"/>
  <c r="J414" i="1"/>
  <c r="F414" i="1"/>
  <c r="J413" i="1"/>
  <c r="F413" i="1"/>
  <c r="K413" i="1" s="1"/>
  <c r="J412" i="1"/>
  <c r="K412" i="1" s="1"/>
  <c r="F412" i="1"/>
  <c r="K411" i="1"/>
  <c r="J411" i="1"/>
  <c r="F411" i="1"/>
  <c r="C411" i="1"/>
  <c r="K410" i="1"/>
  <c r="J410" i="1"/>
  <c r="F410" i="1"/>
  <c r="J409" i="1"/>
  <c r="F409" i="1"/>
  <c r="K409" i="1" s="1"/>
  <c r="J408" i="1"/>
  <c r="F408" i="1"/>
  <c r="K408" i="1" s="1"/>
  <c r="J407" i="1"/>
  <c r="K407" i="1" s="1"/>
  <c r="F407" i="1"/>
  <c r="K406" i="1"/>
  <c r="J406" i="1"/>
  <c r="F406" i="1"/>
  <c r="J405" i="1"/>
  <c r="F405" i="1"/>
  <c r="K405" i="1" s="1"/>
  <c r="J404" i="1"/>
  <c r="F404" i="1"/>
  <c r="K404" i="1" s="1"/>
  <c r="J403" i="1"/>
  <c r="K403" i="1" s="1"/>
  <c r="F403" i="1"/>
  <c r="K402" i="1"/>
  <c r="J402" i="1"/>
  <c r="F402" i="1"/>
  <c r="J401" i="1"/>
  <c r="F401" i="1"/>
  <c r="J400" i="1"/>
  <c r="F400" i="1"/>
  <c r="K400" i="1" s="1"/>
  <c r="J399" i="1"/>
  <c r="K399" i="1" s="1"/>
  <c r="F399" i="1"/>
  <c r="K398" i="1"/>
  <c r="J398" i="1"/>
  <c r="F398" i="1"/>
  <c r="J397" i="1"/>
  <c r="F397" i="1"/>
  <c r="J396" i="1"/>
  <c r="F396" i="1"/>
  <c r="K396" i="1" s="1"/>
  <c r="J395" i="1"/>
  <c r="F395" i="1"/>
  <c r="K395" i="1" s="1"/>
  <c r="K394" i="1"/>
  <c r="J394" i="1"/>
  <c r="F394" i="1"/>
  <c r="J393" i="1"/>
  <c r="F393" i="1"/>
  <c r="K393" i="1" s="1"/>
  <c r="J392" i="1"/>
  <c r="F392" i="1"/>
  <c r="K392" i="1" s="1"/>
  <c r="J391" i="1"/>
  <c r="F391" i="1"/>
  <c r="K391" i="1" s="1"/>
  <c r="K390" i="1"/>
  <c r="J390" i="1"/>
  <c r="F390" i="1"/>
  <c r="J389" i="1"/>
  <c r="F389" i="1"/>
  <c r="K389" i="1" s="1"/>
  <c r="J388" i="1"/>
  <c r="F388" i="1"/>
  <c r="K388" i="1" s="1"/>
  <c r="J387" i="1"/>
  <c r="K387" i="1" s="1"/>
  <c r="F387" i="1"/>
  <c r="K386" i="1"/>
  <c r="J386" i="1"/>
  <c r="F386" i="1"/>
  <c r="J385" i="1"/>
  <c r="F385" i="1"/>
  <c r="J384" i="1"/>
  <c r="F384" i="1"/>
  <c r="K384" i="1" s="1"/>
  <c r="J383" i="1"/>
  <c r="K383" i="1" s="1"/>
  <c r="F383" i="1"/>
  <c r="K382" i="1"/>
  <c r="J382" i="1"/>
  <c r="F382" i="1"/>
  <c r="J381" i="1"/>
  <c r="F381" i="1"/>
  <c r="J380" i="1"/>
  <c r="F380" i="1"/>
  <c r="K380" i="1" s="1"/>
  <c r="J379" i="1"/>
  <c r="K379" i="1" s="1"/>
  <c r="F379" i="1"/>
  <c r="K378" i="1"/>
  <c r="J378" i="1"/>
  <c r="F378" i="1"/>
  <c r="J377" i="1"/>
  <c r="F377" i="1"/>
  <c r="K377" i="1" s="1"/>
  <c r="J376" i="1"/>
  <c r="F376" i="1"/>
  <c r="K376" i="1" s="1"/>
  <c r="J375" i="1"/>
  <c r="K375" i="1" s="1"/>
  <c r="F375" i="1"/>
  <c r="K374" i="1"/>
  <c r="J374" i="1"/>
  <c r="F374" i="1"/>
  <c r="J373" i="1"/>
  <c r="F373" i="1"/>
  <c r="K373" i="1" s="1"/>
  <c r="J372" i="1"/>
  <c r="F372" i="1"/>
  <c r="K372" i="1" s="1"/>
  <c r="J371" i="1"/>
  <c r="K371" i="1" s="1"/>
  <c r="F371" i="1"/>
  <c r="K370" i="1"/>
  <c r="J370" i="1"/>
  <c r="F370" i="1"/>
  <c r="J369" i="1"/>
  <c r="F369" i="1"/>
  <c r="J368" i="1"/>
  <c r="F368" i="1"/>
  <c r="K368" i="1" s="1"/>
  <c r="J367" i="1"/>
  <c r="K367" i="1" s="1"/>
  <c r="F367" i="1"/>
  <c r="K366" i="1"/>
  <c r="J366" i="1"/>
  <c r="F366" i="1"/>
  <c r="J365" i="1"/>
  <c r="F365" i="1"/>
  <c r="J364" i="1"/>
  <c r="F364" i="1"/>
  <c r="K364" i="1" s="1"/>
  <c r="J363" i="1"/>
  <c r="K363" i="1" s="1"/>
  <c r="F363" i="1"/>
  <c r="K362" i="1"/>
  <c r="J362" i="1"/>
  <c r="F362" i="1"/>
  <c r="J361" i="1"/>
  <c r="F361" i="1"/>
  <c r="K361" i="1" s="1"/>
  <c r="J360" i="1"/>
  <c r="F360" i="1"/>
  <c r="K360" i="1" s="1"/>
  <c r="J359" i="1"/>
  <c r="K359" i="1" s="1"/>
  <c r="F359" i="1"/>
  <c r="K358" i="1"/>
  <c r="J358" i="1"/>
  <c r="F358" i="1"/>
  <c r="J357" i="1"/>
  <c r="F357" i="1"/>
  <c r="K357" i="1" s="1"/>
  <c r="J356" i="1"/>
  <c r="F356" i="1"/>
  <c r="K356" i="1" s="1"/>
  <c r="J355" i="1"/>
  <c r="K355" i="1" s="1"/>
  <c r="F355" i="1"/>
  <c r="K354" i="1"/>
  <c r="J354" i="1"/>
  <c r="F354" i="1"/>
  <c r="J353" i="1"/>
  <c r="F353" i="1"/>
  <c r="J352" i="1"/>
  <c r="F352" i="1"/>
  <c r="K352" i="1" s="1"/>
  <c r="J351" i="1"/>
  <c r="K351" i="1" s="1"/>
  <c r="F351" i="1"/>
  <c r="K350" i="1"/>
  <c r="J350" i="1"/>
  <c r="F350" i="1"/>
  <c r="J349" i="1"/>
  <c r="F349" i="1"/>
  <c r="J348" i="1"/>
  <c r="F348" i="1"/>
  <c r="K348" i="1" s="1"/>
  <c r="J347" i="1"/>
  <c r="K347" i="1" s="1"/>
  <c r="F347" i="1"/>
  <c r="K346" i="1"/>
  <c r="J346" i="1"/>
  <c r="F346" i="1"/>
  <c r="J345" i="1"/>
  <c r="F345" i="1"/>
  <c r="K345" i="1" s="1"/>
  <c r="J344" i="1"/>
  <c r="F344" i="1"/>
  <c r="K344" i="1" s="1"/>
  <c r="J343" i="1"/>
  <c r="K343" i="1" s="1"/>
  <c r="F343" i="1"/>
  <c r="K342" i="1"/>
  <c r="J342" i="1"/>
  <c r="F342" i="1"/>
  <c r="J341" i="1"/>
  <c r="F341" i="1"/>
  <c r="K341" i="1" s="1"/>
  <c r="J340" i="1"/>
  <c r="F340" i="1"/>
  <c r="K340" i="1" s="1"/>
  <c r="J339" i="1"/>
  <c r="K339" i="1" s="1"/>
  <c r="F339" i="1"/>
  <c r="K338" i="1"/>
  <c r="J338" i="1"/>
  <c r="F338" i="1"/>
  <c r="J337" i="1"/>
  <c r="F337" i="1"/>
  <c r="J336" i="1"/>
  <c r="F336" i="1"/>
  <c r="K336" i="1" s="1"/>
  <c r="J335" i="1"/>
  <c r="K335" i="1" s="1"/>
  <c r="F335" i="1"/>
  <c r="K334" i="1"/>
  <c r="J334" i="1"/>
  <c r="F334" i="1"/>
  <c r="J333" i="1"/>
  <c r="F333" i="1"/>
  <c r="J332" i="1"/>
  <c r="F332" i="1"/>
  <c r="K332" i="1" s="1"/>
  <c r="J331" i="1"/>
  <c r="K331" i="1" s="1"/>
  <c r="F331" i="1"/>
  <c r="K330" i="1"/>
  <c r="J330" i="1"/>
  <c r="F330" i="1"/>
  <c r="J329" i="1"/>
  <c r="F329" i="1"/>
  <c r="K329" i="1" s="1"/>
  <c r="J328" i="1"/>
  <c r="F328" i="1"/>
  <c r="K328" i="1" s="1"/>
  <c r="J327" i="1"/>
  <c r="K327" i="1" s="1"/>
  <c r="F327" i="1"/>
  <c r="K326" i="1"/>
  <c r="J326" i="1"/>
  <c r="F326" i="1"/>
  <c r="J325" i="1"/>
  <c r="F325" i="1"/>
  <c r="K325" i="1" s="1"/>
  <c r="J324" i="1"/>
  <c r="F324" i="1"/>
  <c r="K324" i="1" s="1"/>
  <c r="J323" i="1"/>
  <c r="K323" i="1" s="1"/>
  <c r="F323" i="1"/>
  <c r="K322" i="1"/>
  <c r="J322" i="1"/>
  <c r="F322" i="1"/>
  <c r="J321" i="1"/>
  <c r="F321" i="1"/>
  <c r="J320" i="1"/>
  <c r="F320" i="1"/>
  <c r="K320" i="1" s="1"/>
  <c r="J319" i="1"/>
  <c r="K319" i="1" s="1"/>
  <c r="F319" i="1"/>
  <c r="K318" i="1"/>
  <c r="J318" i="1"/>
  <c r="F318" i="1"/>
  <c r="J317" i="1"/>
  <c r="F317" i="1"/>
  <c r="J316" i="1"/>
  <c r="F316" i="1"/>
  <c r="K316" i="1" s="1"/>
  <c r="J315" i="1"/>
  <c r="K315" i="1" s="1"/>
  <c r="F315" i="1"/>
  <c r="K314" i="1"/>
  <c r="J314" i="1"/>
  <c r="F314" i="1"/>
  <c r="C314" i="1"/>
  <c r="K313" i="1"/>
  <c r="J313" i="1"/>
  <c r="F313" i="1"/>
  <c r="J312" i="1"/>
  <c r="F312" i="1"/>
  <c r="K312" i="1" s="1"/>
  <c r="J311" i="1"/>
  <c r="F311" i="1"/>
  <c r="K311" i="1" s="1"/>
  <c r="J310" i="1"/>
  <c r="K310" i="1" s="1"/>
  <c r="F310" i="1"/>
  <c r="K309" i="1"/>
  <c r="J309" i="1"/>
  <c r="F309" i="1"/>
  <c r="C309" i="1"/>
  <c r="K308" i="1"/>
  <c r="J308" i="1"/>
  <c r="F308" i="1"/>
  <c r="J307" i="1"/>
  <c r="F307" i="1"/>
  <c r="K307" i="1" s="1"/>
  <c r="J306" i="1"/>
  <c r="F306" i="1"/>
  <c r="K306" i="1" s="1"/>
  <c r="J305" i="1"/>
  <c r="C305" i="1"/>
  <c r="F305" i="1" s="1"/>
  <c r="K305" i="1" s="1"/>
  <c r="J304" i="1"/>
  <c r="K304" i="1" s="1"/>
  <c r="F304" i="1"/>
  <c r="K303" i="1"/>
  <c r="J303" i="1"/>
  <c r="F303" i="1"/>
  <c r="J302" i="1"/>
  <c r="F302" i="1"/>
  <c r="K302" i="1" s="1"/>
  <c r="J301" i="1"/>
  <c r="F301" i="1"/>
  <c r="K301" i="1" s="1"/>
  <c r="C301" i="1"/>
  <c r="J300" i="1"/>
  <c r="F300" i="1"/>
  <c r="K300" i="1" s="1"/>
  <c r="J299" i="1"/>
  <c r="K299" i="1" s="1"/>
  <c r="F299" i="1"/>
  <c r="K298" i="1"/>
  <c r="J298" i="1"/>
  <c r="F298" i="1"/>
  <c r="J297" i="1"/>
  <c r="F297" i="1"/>
  <c r="K297" i="1" s="1"/>
  <c r="J296" i="1"/>
  <c r="F296" i="1"/>
  <c r="K296" i="1" s="1"/>
  <c r="J295" i="1"/>
  <c r="K295" i="1" s="1"/>
  <c r="F295" i="1"/>
  <c r="K294" i="1"/>
  <c r="J294" i="1"/>
  <c r="F294" i="1"/>
  <c r="J293" i="1"/>
  <c r="F293" i="1"/>
  <c r="K293" i="1" s="1"/>
  <c r="J292" i="1"/>
  <c r="F292" i="1"/>
  <c r="K292" i="1" s="1"/>
  <c r="J291" i="1"/>
  <c r="K291" i="1" s="1"/>
  <c r="F291" i="1"/>
  <c r="K290" i="1"/>
  <c r="J290" i="1"/>
  <c r="F290" i="1"/>
  <c r="J289" i="1"/>
  <c r="F289" i="1"/>
  <c r="J288" i="1"/>
  <c r="F288" i="1"/>
  <c r="K288" i="1" s="1"/>
  <c r="J287" i="1"/>
  <c r="F287" i="1"/>
  <c r="K287" i="1" s="1"/>
  <c r="K286" i="1"/>
  <c r="J286" i="1"/>
  <c r="F286" i="1"/>
  <c r="J285" i="1"/>
  <c r="F285" i="1"/>
  <c r="J284" i="1"/>
  <c r="F284" i="1"/>
  <c r="K284" i="1" s="1"/>
  <c r="J283" i="1"/>
  <c r="F283" i="1"/>
  <c r="K283" i="1" s="1"/>
  <c r="K282" i="1"/>
  <c r="J282" i="1"/>
  <c r="F282" i="1"/>
  <c r="J281" i="1"/>
  <c r="F281" i="1"/>
  <c r="K281" i="1" s="1"/>
  <c r="J280" i="1"/>
  <c r="F280" i="1"/>
  <c r="K280" i="1" s="1"/>
  <c r="J279" i="1"/>
  <c r="F279" i="1"/>
  <c r="K279" i="1" s="1"/>
  <c r="K278" i="1"/>
  <c r="J278" i="1"/>
  <c r="F278" i="1"/>
  <c r="J277" i="1"/>
  <c r="F277" i="1"/>
  <c r="K277" i="1" s="1"/>
  <c r="J276" i="1"/>
  <c r="F276" i="1"/>
  <c r="K276" i="1" s="1"/>
  <c r="J275" i="1"/>
  <c r="F275" i="1"/>
  <c r="K275" i="1" s="1"/>
  <c r="K274" i="1"/>
  <c r="J274" i="1"/>
  <c r="F274" i="1"/>
  <c r="J273" i="1"/>
  <c r="F273" i="1"/>
  <c r="J272" i="1"/>
  <c r="F272" i="1"/>
  <c r="K272" i="1" s="1"/>
  <c r="J271" i="1"/>
  <c r="F271" i="1"/>
  <c r="K271" i="1" s="1"/>
  <c r="K270" i="1"/>
  <c r="J270" i="1"/>
  <c r="F270" i="1"/>
  <c r="J269" i="1"/>
  <c r="F269" i="1"/>
  <c r="J268" i="1"/>
  <c r="F268" i="1"/>
  <c r="K268" i="1" s="1"/>
  <c r="J267" i="1"/>
  <c r="F267" i="1"/>
  <c r="K267" i="1" s="1"/>
  <c r="K266" i="1"/>
  <c r="J266" i="1"/>
  <c r="F266" i="1"/>
  <c r="J265" i="1"/>
  <c r="F265" i="1"/>
  <c r="K265" i="1" s="1"/>
  <c r="J264" i="1"/>
  <c r="F264" i="1"/>
  <c r="K264" i="1" s="1"/>
  <c r="J263" i="1"/>
  <c r="F263" i="1"/>
  <c r="K263" i="1" s="1"/>
  <c r="K262" i="1"/>
  <c r="J262" i="1"/>
  <c r="F262" i="1"/>
  <c r="J261" i="1"/>
  <c r="F261" i="1"/>
  <c r="K261" i="1" s="1"/>
  <c r="J260" i="1"/>
  <c r="F260" i="1"/>
  <c r="K260" i="1" s="1"/>
  <c r="J259" i="1"/>
  <c r="F259" i="1"/>
  <c r="K259" i="1" s="1"/>
  <c r="K258" i="1"/>
  <c r="J258" i="1"/>
  <c r="F258" i="1"/>
  <c r="J257" i="1"/>
  <c r="F257" i="1"/>
  <c r="J256" i="1"/>
  <c r="F256" i="1"/>
  <c r="K256" i="1" s="1"/>
  <c r="J255" i="1"/>
  <c r="F255" i="1"/>
  <c r="K255" i="1" s="1"/>
  <c r="K254" i="1"/>
  <c r="J254" i="1"/>
  <c r="F254" i="1"/>
  <c r="J253" i="1"/>
  <c r="F253" i="1"/>
  <c r="J252" i="1"/>
  <c r="F252" i="1"/>
  <c r="K252" i="1" s="1"/>
  <c r="J251" i="1"/>
  <c r="F251" i="1"/>
  <c r="K251" i="1" s="1"/>
  <c r="K250" i="1"/>
  <c r="J250" i="1"/>
  <c r="F250" i="1"/>
  <c r="J249" i="1"/>
  <c r="F249" i="1"/>
  <c r="K249" i="1" s="1"/>
  <c r="J248" i="1"/>
  <c r="F248" i="1"/>
  <c r="K248" i="1" s="1"/>
  <c r="J247" i="1"/>
  <c r="F247" i="1"/>
  <c r="K247" i="1" s="1"/>
  <c r="K246" i="1"/>
  <c r="J246" i="1"/>
  <c r="F246" i="1"/>
  <c r="J245" i="1"/>
  <c r="F245" i="1"/>
  <c r="K245" i="1" s="1"/>
  <c r="J244" i="1"/>
  <c r="F244" i="1"/>
  <c r="K244" i="1" s="1"/>
  <c r="J243" i="1"/>
  <c r="F243" i="1"/>
  <c r="K243" i="1" s="1"/>
  <c r="K242" i="1"/>
  <c r="J242" i="1"/>
  <c r="F242" i="1"/>
  <c r="J241" i="1"/>
  <c r="F241" i="1"/>
  <c r="J240" i="1"/>
  <c r="F240" i="1"/>
  <c r="K240" i="1" s="1"/>
  <c r="J239" i="1"/>
  <c r="F239" i="1"/>
  <c r="K239" i="1" s="1"/>
  <c r="K238" i="1"/>
  <c r="J238" i="1"/>
  <c r="F238" i="1"/>
  <c r="J237" i="1"/>
  <c r="F237" i="1"/>
  <c r="J236" i="1"/>
  <c r="F236" i="1"/>
  <c r="K236" i="1" s="1"/>
  <c r="J235" i="1"/>
  <c r="F235" i="1"/>
  <c r="K235" i="1" s="1"/>
  <c r="K234" i="1"/>
  <c r="J234" i="1"/>
  <c r="F234" i="1"/>
  <c r="J233" i="1"/>
  <c r="F233" i="1"/>
  <c r="K233" i="1" s="1"/>
  <c r="J232" i="1"/>
  <c r="F232" i="1"/>
  <c r="K232" i="1" s="1"/>
  <c r="J231" i="1"/>
  <c r="F231" i="1"/>
  <c r="K231" i="1" s="1"/>
  <c r="K230" i="1"/>
  <c r="J230" i="1"/>
  <c r="F230" i="1"/>
  <c r="J229" i="1"/>
  <c r="F229" i="1"/>
  <c r="K229" i="1" s="1"/>
  <c r="J228" i="1"/>
  <c r="F228" i="1"/>
  <c r="K228" i="1" s="1"/>
  <c r="J227" i="1"/>
  <c r="F227" i="1"/>
  <c r="K227" i="1" s="1"/>
  <c r="K226" i="1"/>
  <c r="J226" i="1"/>
  <c r="F226" i="1"/>
  <c r="J225" i="1"/>
  <c r="F225" i="1"/>
  <c r="J224" i="1"/>
  <c r="F224" i="1"/>
  <c r="K224" i="1" s="1"/>
  <c r="J223" i="1"/>
  <c r="F223" i="1"/>
  <c r="K223" i="1" s="1"/>
  <c r="K222" i="1"/>
  <c r="J222" i="1"/>
  <c r="F222" i="1"/>
  <c r="J221" i="1"/>
  <c r="F221" i="1"/>
  <c r="J220" i="1"/>
  <c r="F220" i="1"/>
  <c r="K220" i="1" s="1"/>
  <c r="J219" i="1"/>
  <c r="F219" i="1"/>
  <c r="K219" i="1" s="1"/>
  <c r="K218" i="1"/>
  <c r="J218" i="1"/>
  <c r="F218" i="1"/>
  <c r="J217" i="1"/>
  <c r="F217" i="1"/>
  <c r="K217" i="1" s="1"/>
  <c r="J216" i="1"/>
  <c r="F216" i="1"/>
  <c r="K216" i="1" s="1"/>
  <c r="J215" i="1"/>
  <c r="F215" i="1"/>
  <c r="K215" i="1" s="1"/>
  <c r="K214" i="1"/>
  <c r="J214" i="1"/>
  <c r="F214" i="1"/>
  <c r="J213" i="1"/>
  <c r="F213" i="1"/>
  <c r="K213" i="1" s="1"/>
  <c r="J212" i="1"/>
  <c r="F212" i="1"/>
  <c r="K212" i="1" s="1"/>
  <c r="J211" i="1"/>
  <c r="F211" i="1"/>
  <c r="K211" i="1" s="1"/>
  <c r="K210" i="1"/>
  <c r="J210" i="1"/>
  <c r="F210" i="1"/>
  <c r="J209" i="1"/>
  <c r="F209" i="1"/>
  <c r="J208" i="1"/>
  <c r="F208" i="1"/>
  <c r="K208" i="1" s="1"/>
  <c r="J207" i="1"/>
  <c r="F207" i="1"/>
  <c r="K207" i="1" s="1"/>
  <c r="K206" i="1"/>
  <c r="J206" i="1"/>
  <c r="F206" i="1"/>
  <c r="J205" i="1"/>
  <c r="F205" i="1"/>
  <c r="J204" i="1"/>
  <c r="F204" i="1"/>
  <c r="K204" i="1" s="1"/>
  <c r="J203" i="1"/>
  <c r="K203" i="1" s="1"/>
  <c r="F203" i="1"/>
  <c r="K202" i="1"/>
  <c r="J202" i="1"/>
  <c r="F202" i="1"/>
  <c r="J201" i="1"/>
  <c r="F201" i="1"/>
  <c r="K201" i="1" s="1"/>
  <c r="J200" i="1"/>
  <c r="F200" i="1"/>
  <c r="K200" i="1" s="1"/>
  <c r="J199" i="1"/>
  <c r="F199" i="1"/>
  <c r="K199" i="1" s="1"/>
  <c r="K198" i="1"/>
  <c r="J198" i="1"/>
  <c r="F198" i="1"/>
  <c r="J197" i="1"/>
  <c r="K197" i="1" s="1"/>
  <c r="F197" i="1"/>
  <c r="J196" i="1"/>
  <c r="F196" i="1"/>
  <c r="K196" i="1" s="1"/>
  <c r="J195" i="1"/>
  <c r="F195" i="1"/>
  <c r="K195" i="1" s="1"/>
  <c r="K194" i="1"/>
  <c r="J194" i="1"/>
  <c r="F194" i="1"/>
  <c r="J193" i="1"/>
  <c r="F193" i="1"/>
  <c r="J192" i="1"/>
  <c r="F192" i="1"/>
  <c r="K192" i="1" s="1"/>
  <c r="J191" i="1"/>
  <c r="C191" i="1"/>
  <c r="F191" i="1" s="1"/>
  <c r="K191" i="1" s="1"/>
  <c r="J190" i="1"/>
  <c r="C190" i="1"/>
  <c r="F190" i="1" s="1"/>
  <c r="K190" i="1" s="1"/>
  <c r="J189" i="1"/>
  <c r="K189" i="1" s="1"/>
  <c r="F189" i="1"/>
  <c r="K188" i="1"/>
  <c r="J188" i="1"/>
  <c r="F188" i="1"/>
  <c r="C188" i="1"/>
  <c r="K187" i="1"/>
  <c r="J187" i="1"/>
  <c r="F187" i="1"/>
  <c r="C187" i="1"/>
  <c r="K186" i="1"/>
  <c r="J186" i="1"/>
  <c r="F186" i="1"/>
  <c r="J185" i="1"/>
  <c r="F185" i="1"/>
  <c r="J184" i="1"/>
  <c r="F184" i="1"/>
  <c r="K184" i="1" s="1"/>
  <c r="J183" i="1"/>
  <c r="K183" i="1" s="1"/>
  <c r="F183" i="1"/>
  <c r="K182" i="1"/>
  <c r="J182" i="1"/>
  <c r="F182" i="1"/>
  <c r="J181" i="1"/>
  <c r="F181" i="1"/>
  <c r="K181" i="1" s="1"/>
  <c r="J180" i="1"/>
  <c r="F180" i="1"/>
  <c r="K180" i="1" s="1"/>
  <c r="J179" i="1"/>
  <c r="K179" i="1" s="1"/>
  <c r="F179" i="1"/>
  <c r="K178" i="1"/>
  <c r="J178" i="1"/>
  <c r="F178" i="1"/>
  <c r="J177" i="1"/>
  <c r="F177" i="1"/>
  <c r="K177" i="1" s="1"/>
  <c r="J176" i="1"/>
  <c r="F176" i="1"/>
  <c r="K176" i="1" s="1"/>
  <c r="J175" i="1"/>
  <c r="K175" i="1" s="1"/>
  <c r="F175" i="1"/>
  <c r="K174" i="1"/>
  <c r="J174" i="1"/>
  <c r="F174" i="1"/>
  <c r="J173" i="1"/>
  <c r="F173" i="1"/>
  <c r="J172" i="1"/>
  <c r="F172" i="1"/>
  <c r="K172" i="1" s="1"/>
  <c r="J171" i="1"/>
  <c r="K171" i="1" s="1"/>
  <c r="F171" i="1"/>
  <c r="K170" i="1"/>
  <c r="J170" i="1"/>
  <c r="F170" i="1"/>
  <c r="J169" i="1"/>
  <c r="F169" i="1"/>
  <c r="J168" i="1"/>
  <c r="F168" i="1"/>
  <c r="K168" i="1" s="1"/>
  <c r="J167" i="1"/>
  <c r="F167" i="1"/>
  <c r="K167" i="1" s="1"/>
  <c r="K166" i="1"/>
  <c r="J166" i="1"/>
  <c r="F166" i="1"/>
  <c r="J165" i="1"/>
  <c r="F165" i="1"/>
  <c r="K165" i="1" s="1"/>
  <c r="J164" i="1"/>
  <c r="F164" i="1"/>
  <c r="K164" i="1" s="1"/>
  <c r="J163" i="1"/>
  <c r="F163" i="1"/>
  <c r="K163" i="1" s="1"/>
  <c r="K162" i="1"/>
  <c r="J162" i="1"/>
  <c r="F162" i="1"/>
  <c r="J161" i="1"/>
  <c r="K161" i="1" s="1"/>
  <c r="F161" i="1"/>
  <c r="J160" i="1"/>
  <c r="F160" i="1"/>
  <c r="K160" i="1" s="1"/>
  <c r="J159" i="1"/>
  <c r="F159" i="1"/>
  <c r="K159" i="1" s="1"/>
  <c r="K158" i="1"/>
  <c r="J158" i="1"/>
  <c r="F158" i="1"/>
  <c r="J157" i="1"/>
  <c r="F157" i="1"/>
  <c r="J156" i="1"/>
  <c r="F156" i="1"/>
  <c r="K156" i="1" s="1"/>
  <c r="J155" i="1"/>
  <c r="F155" i="1"/>
  <c r="K155" i="1" s="1"/>
  <c r="K154" i="1"/>
  <c r="J154" i="1"/>
  <c r="F154" i="1"/>
  <c r="C154" i="1"/>
  <c r="K153" i="1"/>
  <c r="J153" i="1"/>
  <c r="F153" i="1"/>
  <c r="J152" i="1"/>
  <c r="F152" i="1"/>
  <c r="J151" i="1"/>
  <c r="F151" i="1"/>
  <c r="K151" i="1" s="1"/>
  <c r="J150" i="1"/>
  <c r="F150" i="1"/>
  <c r="K150" i="1" s="1"/>
  <c r="K149" i="1"/>
  <c r="J149" i="1"/>
  <c r="F149" i="1"/>
  <c r="C149" i="1"/>
  <c r="K148" i="1"/>
  <c r="J148" i="1"/>
  <c r="F148" i="1"/>
  <c r="J147" i="1"/>
  <c r="C147" i="1"/>
  <c r="F147" i="1" s="1"/>
  <c r="K147" i="1" s="1"/>
  <c r="J146" i="1"/>
  <c r="F146" i="1"/>
  <c r="J145" i="1"/>
  <c r="F145" i="1"/>
  <c r="K145" i="1" s="1"/>
  <c r="J144" i="1"/>
  <c r="F144" i="1"/>
  <c r="K144" i="1" s="1"/>
  <c r="K143" i="1"/>
  <c r="J143" i="1"/>
  <c r="F143" i="1"/>
  <c r="J142" i="1"/>
  <c r="F142" i="1"/>
  <c r="J141" i="1"/>
  <c r="F141" i="1"/>
  <c r="K141" i="1" s="1"/>
  <c r="C141" i="1"/>
  <c r="J140" i="1"/>
  <c r="F140" i="1"/>
  <c r="K140" i="1" s="1"/>
  <c r="J139" i="1"/>
  <c r="F139" i="1"/>
  <c r="K139" i="1" s="1"/>
  <c r="K138" i="1"/>
  <c r="J138" i="1"/>
  <c r="F138" i="1"/>
  <c r="C138" i="1"/>
  <c r="K137" i="1"/>
  <c r="J137" i="1"/>
  <c r="F137" i="1"/>
  <c r="J136" i="1"/>
  <c r="C136" i="1"/>
  <c r="F136" i="1" s="1"/>
  <c r="J135" i="1"/>
  <c r="F135" i="1"/>
  <c r="K135" i="1" s="1"/>
  <c r="J134" i="1"/>
  <c r="F134" i="1"/>
  <c r="K134" i="1" s="1"/>
  <c r="J133" i="1"/>
  <c r="F133" i="1"/>
  <c r="K133" i="1" s="1"/>
  <c r="K132" i="1"/>
  <c r="J132" i="1"/>
  <c r="F132" i="1"/>
  <c r="J131" i="1"/>
  <c r="F131" i="1"/>
  <c r="J130" i="1"/>
  <c r="F130" i="1"/>
  <c r="K130" i="1" s="1"/>
  <c r="J129" i="1"/>
  <c r="F129" i="1"/>
  <c r="K129" i="1" s="1"/>
  <c r="K128" i="1"/>
  <c r="J128" i="1"/>
  <c r="F128" i="1"/>
  <c r="J127" i="1"/>
  <c r="F127" i="1"/>
  <c r="J126" i="1"/>
  <c r="F126" i="1"/>
  <c r="K126" i="1" s="1"/>
  <c r="J125" i="1"/>
  <c r="F125" i="1"/>
  <c r="K125" i="1" s="1"/>
  <c r="K124" i="1"/>
  <c r="J124" i="1"/>
  <c r="F124" i="1"/>
  <c r="J123" i="1"/>
  <c r="F123" i="1"/>
  <c r="K123" i="1" s="1"/>
  <c r="J122" i="1"/>
  <c r="F122" i="1"/>
  <c r="K122" i="1" s="1"/>
  <c r="J121" i="1"/>
  <c r="F121" i="1"/>
  <c r="K121" i="1" s="1"/>
  <c r="K120" i="1"/>
  <c r="J120" i="1"/>
  <c r="F120" i="1"/>
  <c r="J119" i="1"/>
  <c r="C119" i="1"/>
  <c r="F119" i="1" s="1"/>
  <c r="K119" i="1" s="1"/>
  <c r="J118" i="1"/>
  <c r="F118" i="1"/>
  <c r="J117" i="1"/>
  <c r="F117" i="1"/>
  <c r="K117" i="1" s="1"/>
  <c r="J116" i="1"/>
  <c r="F116" i="1"/>
  <c r="K116" i="1" s="1"/>
  <c r="K115" i="1"/>
  <c r="J115" i="1"/>
  <c r="F115" i="1"/>
  <c r="J114" i="1"/>
  <c r="F114" i="1"/>
  <c r="K114" i="1" s="1"/>
  <c r="J113" i="1"/>
  <c r="F113" i="1"/>
  <c r="K113" i="1" s="1"/>
  <c r="J112" i="1"/>
  <c r="F112" i="1"/>
  <c r="K112" i="1" s="1"/>
  <c r="K111" i="1"/>
  <c r="J111" i="1"/>
  <c r="F111" i="1"/>
  <c r="J110" i="1"/>
  <c r="F110" i="1"/>
  <c r="K110" i="1" s="1"/>
  <c r="J109" i="1"/>
  <c r="F109" i="1"/>
  <c r="K109" i="1" s="1"/>
  <c r="J108" i="1"/>
  <c r="C108" i="1"/>
  <c r="F108" i="1" s="1"/>
  <c r="K108" i="1" s="1"/>
  <c r="J107" i="1"/>
  <c r="F107" i="1"/>
  <c r="K106" i="1"/>
  <c r="J106" i="1"/>
  <c r="F106" i="1"/>
  <c r="C106" i="1"/>
  <c r="K105" i="1"/>
  <c r="J105" i="1"/>
  <c r="F105" i="1"/>
  <c r="C105" i="1"/>
  <c r="K104" i="1"/>
  <c r="J104" i="1"/>
  <c r="F104" i="1"/>
  <c r="J103" i="1"/>
  <c r="F103" i="1"/>
  <c r="K103" i="1" s="1"/>
  <c r="K102" i="1"/>
  <c r="J102" i="1"/>
  <c r="F102" i="1"/>
  <c r="J101" i="1"/>
  <c r="C101" i="1"/>
  <c r="F101" i="1" s="1"/>
  <c r="K101" i="1" s="1"/>
  <c r="J100" i="1"/>
  <c r="F100" i="1"/>
  <c r="K99" i="1"/>
  <c r="J99" i="1"/>
  <c r="F99" i="1"/>
  <c r="J98" i="1"/>
  <c r="F98" i="1"/>
  <c r="K98" i="1" s="1"/>
  <c r="K97" i="1"/>
  <c r="J97" i="1"/>
  <c r="F97" i="1"/>
  <c r="J96" i="1"/>
  <c r="K96" i="1" s="1"/>
  <c r="F96" i="1"/>
  <c r="J95" i="1"/>
  <c r="F95" i="1"/>
  <c r="K95" i="1" s="1"/>
  <c r="J94" i="1"/>
  <c r="F94" i="1"/>
  <c r="K94" i="1" s="1"/>
  <c r="K93" i="1"/>
  <c r="J93" i="1"/>
  <c r="F93" i="1"/>
  <c r="J92" i="1"/>
  <c r="K92" i="1" s="1"/>
  <c r="F92" i="1"/>
  <c r="J91" i="1"/>
  <c r="F91" i="1"/>
  <c r="K91" i="1" s="1"/>
  <c r="J90" i="1"/>
  <c r="F90" i="1"/>
  <c r="K90" i="1" s="1"/>
  <c r="J89" i="1"/>
  <c r="C89" i="1"/>
  <c r="F89" i="1" s="1"/>
  <c r="K89" i="1" s="1"/>
  <c r="K88" i="1"/>
  <c r="J88" i="1"/>
  <c r="F88" i="1"/>
  <c r="J87" i="1"/>
  <c r="K87" i="1" s="1"/>
  <c r="F87" i="1"/>
  <c r="J86" i="1"/>
  <c r="F86" i="1"/>
  <c r="K86" i="1" s="1"/>
  <c r="J85" i="1"/>
  <c r="C85" i="1"/>
  <c r="F85" i="1" s="1"/>
  <c r="K85" i="1" s="1"/>
  <c r="J84" i="1"/>
  <c r="C84" i="1"/>
  <c r="F84" i="1" s="1"/>
  <c r="K84" i="1" s="1"/>
  <c r="J83" i="1"/>
  <c r="F83" i="1"/>
  <c r="K83" i="1" s="1"/>
  <c r="J82" i="1"/>
  <c r="C82" i="1"/>
  <c r="F82" i="1" s="1"/>
  <c r="K82" i="1" s="1"/>
  <c r="J81" i="1"/>
  <c r="C81" i="1"/>
  <c r="F81" i="1" s="1"/>
  <c r="K81" i="1" s="1"/>
  <c r="K80" i="1"/>
  <c r="J80" i="1"/>
  <c r="F80" i="1"/>
  <c r="J79" i="1"/>
  <c r="K79" i="1" s="1"/>
  <c r="F79" i="1"/>
  <c r="J78" i="1"/>
  <c r="F78" i="1"/>
  <c r="K78" i="1" s="1"/>
  <c r="J77" i="1"/>
  <c r="F77" i="1"/>
  <c r="K77" i="1" s="1"/>
  <c r="K76" i="1"/>
  <c r="J76" i="1"/>
  <c r="F76" i="1"/>
  <c r="J75" i="1"/>
  <c r="K75" i="1" s="1"/>
  <c r="F75" i="1"/>
  <c r="J74" i="1"/>
  <c r="F74" i="1"/>
  <c r="K74" i="1" s="1"/>
  <c r="J73" i="1"/>
  <c r="F73" i="1"/>
  <c r="K73" i="1" s="1"/>
  <c r="K72" i="1"/>
  <c r="J72" i="1"/>
  <c r="F72" i="1"/>
  <c r="J71" i="1"/>
  <c r="K71" i="1" s="1"/>
  <c r="F71" i="1"/>
  <c r="J70" i="1"/>
  <c r="F70" i="1"/>
  <c r="K70" i="1" s="1"/>
  <c r="J69" i="1"/>
  <c r="F69" i="1"/>
  <c r="K69" i="1" s="1"/>
  <c r="J68" i="1"/>
  <c r="C68" i="1"/>
  <c r="F68" i="1" s="1"/>
  <c r="K68" i="1" s="1"/>
  <c r="J67" i="1"/>
  <c r="C67" i="1"/>
  <c r="F67" i="1" s="1"/>
  <c r="K67" i="1" s="1"/>
  <c r="J66" i="1"/>
  <c r="C66" i="1"/>
  <c r="F66" i="1" s="1"/>
  <c r="K66" i="1" s="1"/>
  <c r="K65" i="1"/>
  <c r="J65" i="1"/>
  <c r="F65" i="1"/>
  <c r="J64" i="1"/>
  <c r="K64" i="1" s="1"/>
  <c r="F64" i="1"/>
  <c r="J63" i="1"/>
  <c r="F63" i="1"/>
  <c r="K63" i="1" s="1"/>
  <c r="C63" i="1"/>
  <c r="J62" i="1"/>
  <c r="F62" i="1"/>
  <c r="K62" i="1" s="1"/>
  <c r="C62" i="1"/>
  <c r="J61" i="1"/>
  <c r="F61" i="1"/>
  <c r="K61" i="1" s="1"/>
  <c r="C61" i="1"/>
  <c r="J60" i="1"/>
  <c r="F60" i="1"/>
  <c r="K60" i="1" s="1"/>
  <c r="J59" i="1"/>
  <c r="F59" i="1"/>
  <c r="K59" i="1" s="1"/>
  <c r="J58" i="1"/>
  <c r="C58" i="1"/>
  <c r="F58" i="1" s="1"/>
  <c r="K58" i="1" s="1"/>
  <c r="K57" i="1"/>
  <c r="J57" i="1"/>
  <c r="F57" i="1"/>
  <c r="J56" i="1"/>
  <c r="K56" i="1" s="1"/>
  <c r="F56" i="1"/>
  <c r="J55" i="1"/>
  <c r="F55" i="1"/>
  <c r="K55" i="1" s="1"/>
  <c r="C55" i="1"/>
  <c r="J54" i="1"/>
  <c r="F54" i="1"/>
  <c r="K54" i="1" s="1"/>
  <c r="J53" i="1"/>
  <c r="F53" i="1"/>
  <c r="K53" i="1" s="1"/>
  <c r="K52" i="1"/>
  <c r="J52" i="1"/>
  <c r="F52" i="1"/>
  <c r="J51" i="1"/>
  <c r="K51" i="1" s="1"/>
  <c r="F51" i="1"/>
  <c r="C51" i="1"/>
  <c r="J50" i="1"/>
  <c r="K50" i="1" s="1"/>
  <c r="F50" i="1"/>
  <c r="J49" i="1"/>
  <c r="F49" i="1"/>
  <c r="K49" i="1" s="1"/>
  <c r="J48" i="1"/>
  <c r="F48" i="1"/>
  <c r="K48" i="1" s="1"/>
  <c r="K47" i="1"/>
  <c r="J47" i="1"/>
  <c r="F47" i="1"/>
  <c r="J46" i="1"/>
  <c r="K46" i="1" s="1"/>
  <c r="F46" i="1"/>
  <c r="J45" i="1"/>
  <c r="F45" i="1"/>
  <c r="K45" i="1" s="1"/>
  <c r="J44" i="1"/>
  <c r="F44" i="1"/>
  <c r="K44" i="1" s="1"/>
  <c r="K43" i="1"/>
  <c r="J43" i="1"/>
  <c r="F43" i="1"/>
  <c r="J42" i="1"/>
  <c r="K42" i="1" s="1"/>
  <c r="F42" i="1"/>
  <c r="J41" i="1"/>
  <c r="F41" i="1"/>
  <c r="K41" i="1" s="1"/>
  <c r="J40" i="1"/>
  <c r="F40" i="1"/>
  <c r="K40" i="1" s="1"/>
  <c r="K39" i="1"/>
  <c r="J39" i="1"/>
  <c r="F39" i="1"/>
  <c r="J38" i="1"/>
  <c r="K38" i="1" s="1"/>
  <c r="F38" i="1"/>
  <c r="J37" i="1"/>
  <c r="F37" i="1"/>
  <c r="K37" i="1" s="1"/>
  <c r="J36" i="1"/>
  <c r="F36" i="1"/>
  <c r="K36" i="1" s="1"/>
  <c r="K35" i="1"/>
  <c r="J35" i="1"/>
  <c r="F35" i="1"/>
  <c r="J34" i="1"/>
  <c r="K34" i="1" s="1"/>
  <c r="F34" i="1"/>
  <c r="J33" i="1"/>
  <c r="F33" i="1"/>
  <c r="K33" i="1" s="1"/>
  <c r="J32" i="1"/>
  <c r="F32" i="1"/>
  <c r="K32" i="1" s="1"/>
  <c r="K31" i="1"/>
  <c r="J31" i="1"/>
  <c r="F31" i="1"/>
  <c r="J30" i="1"/>
  <c r="K30" i="1" s="1"/>
  <c r="F30" i="1"/>
  <c r="J29" i="1"/>
  <c r="F29" i="1"/>
  <c r="K29" i="1" s="1"/>
  <c r="J28" i="1"/>
  <c r="C28" i="1"/>
  <c r="F28" i="1" s="1"/>
  <c r="K28" i="1" s="1"/>
  <c r="J27" i="1"/>
  <c r="F27" i="1"/>
  <c r="K27" i="1" s="1"/>
  <c r="K26" i="1"/>
  <c r="J26" i="1"/>
  <c r="F26" i="1"/>
  <c r="J25" i="1"/>
  <c r="K25" i="1" s="1"/>
  <c r="F25" i="1"/>
  <c r="J24" i="1"/>
  <c r="F24" i="1"/>
  <c r="K24" i="1" s="1"/>
  <c r="J23" i="1"/>
  <c r="C23" i="1"/>
  <c r="F23" i="1" s="1"/>
  <c r="K23" i="1" s="1"/>
  <c r="J22" i="1"/>
  <c r="C22" i="1"/>
  <c r="F22" i="1" s="1"/>
  <c r="K22" i="1" s="1"/>
  <c r="J21" i="1"/>
  <c r="F21" i="1"/>
  <c r="K21" i="1" s="1"/>
  <c r="J20" i="1"/>
  <c r="C20" i="1"/>
  <c r="F20" i="1" s="1"/>
  <c r="K20" i="1" s="1"/>
  <c r="J19" i="1"/>
  <c r="C19" i="1"/>
  <c r="F19" i="1" s="1"/>
  <c r="K19" i="1" s="1"/>
  <c r="J18" i="1"/>
  <c r="C18" i="1"/>
  <c r="F18" i="1" s="1"/>
  <c r="K18" i="1" s="1"/>
  <c r="J17" i="1"/>
  <c r="C17" i="1"/>
  <c r="F17" i="1" s="1"/>
  <c r="K17" i="1" s="1"/>
  <c r="J16" i="1"/>
  <c r="C16" i="1"/>
  <c r="F16" i="1" s="1"/>
  <c r="K16" i="1" s="1"/>
  <c r="K15" i="1"/>
  <c r="J15" i="1"/>
  <c r="F15" i="1"/>
  <c r="J14" i="1"/>
  <c r="K14" i="1" s="1"/>
  <c r="F14" i="1"/>
  <c r="C14" i="1"/>
  <c r="J13" i="1"/>
  <c r="K13" i="1" s="1"/>
  <c r="F13" i="1"/>
  <c r="J12" i="1"/>
  <c r="F12" i="1"/>
  <c r="K12" i="1" s="1"/>
  <c r="J11" i="1"/>
  <c r="F11" i="1"/>
  <c r="K11" i="1" s="1"/>
  <c r="K10" i="1"/>
  <c r="J10" i="1"/>
  <c r="F10" i="1"/>
  <c r="J9" i="1"/>
  <c r="K9" i="1" s="1"/>
  <c r="F9" i="1"/>
  <c r="J8" i="1"/>
  <c r="F8" i="1"/>
  <c r="K8" i="1" s="1"/>
  <c r="J7" i="1"/>
  <c r="F7" i="1"/>
  <c r="K7" i="1" s="1"/>
  <c r="K6" i="1"/>
  <c r="J6" i="1"/>
  <c r="F6" i="1"/>
  <c r="J5" i="1"/>
  <c r="K5" i="1" s="1"/>
  <c r="F5" i="1"/>
  <c r="J4" i="1"/>
  <c r="F4" i="1"/>
  <c r="K4" i="1" s="1"/>
  <c r="C4" i="1"/>
  <c r="J3" i="1"/>
  <c r="F3" i="1"/>
  <c r="K3" i="1" s="1"/>
  <c r="C3" i="1"/>
  <c r="J2" i="1"/>
  <c r="F2" i="1"/>
  <c r="K2" i="1" s="1"/>
  <c r="C2" i="1"/>
  <c r="J415" i="1" l="1"/>
  <c r="K100" i="1"/>
  <c r="K107" i="1"/>
  <c r="K415" i="1" s="1"/>
  <c r="K118" i="1"/>
  <c r="K127" i="1"/>
  <c r="K136" i="1"/>
  <c r="K142" i="1"/>
  <c r="K152" i="1"/>
  <c r="K169" i="1"/>
  <c r="K185" i="1"/>
  <c r="K205" i="1"/>
  <c r="K221" i="1"/>
  <c r="K237" i="1"/>
  <c r="K253" i="1"/>
  <c r="K269" i="1"/>
  <c r="K285" i="1"/>
  <c r="K317" i="1"/>
  <c r="K333" i="1"/>
  <c r="K349" i="1"/>
  <c r="K365" i="1"/>
  <c r="K381" i="1"/>
  <c r="K397" i="1"/>
  <c r="K414" i="1"/>
  <c r="C415" i="1"/>
  <c r="K131" i="1"/>
  <c r="K146" i="1"/>
  <c r="K157" i="1"/>
  <c r="K173" i="1"/>
  <c r="K193" i="1"/>
  <c r="K209" i="1"/>
  <c r="K225" i="1"/>
  <c r="K241" i="1"/>
  <c r="K257" i="1"/>
  <c r="K273" i="1"/>
  <c r="K289" i="1"/>
  <c r="K321" i="1"/>
  <c r="K337" i="1"/>
  <c r="K353" i="1"/>
  <c r="K369" i="1"/>
  <c r="K385" i="1"/>
  <c r="K401" i="1"/>
  <c r="F415" i="1"/>
</calcChain>
</file>

<file path=xl/sharedStrings.xml><?xml version="1.0" encoding="utf-8"?>
<sst xmlns="http://schemas.openxmlformats.org/spreadsheetml/2006/main" count="4371" uniqueCount="792">
  <si>
    <t>cta</t>
  </si>
  <si>
    <t xml:space="preserve">descripción </t>
  </si>
  <si>
    <t>presupuestoLey</t>
  </si>
  <si>
    <t>contenciónDelGasto/refuerza</t>
  </si>
  <si>
    <t>créditosOExtraord/traslad</t>
  </si>
  <si>
    <t>presupuestoModificado</t>
  </si>
  <si>
    <t>asignado</t>
  </si>
  <si>
    <t>saldoContratosEjecutar</t>
  </si>
  <si>
    <t>compromisoMensual</t>
  </si>
  <si>
    <t>compromisoEjecutado</t>
  </si>
  <si>
    <t>saldoAFecha</t>
  </si>
  <si>
    <t>saldoAnual</t>
  </si>
  <si>
    <t>saldoAsignar</t>
  </si>
  <si>
    <t>pagado</t>
  </si>
  <si>
    <t>porPagarAFecha</t>
  </si>
  <si>
    <t>1</t>
  </si>
  <si>
    <t>PERSONAL FIJO (SUELDOS)</t>
  </si>
  <si>
    <t>0.00</t>
  </si>
  <si>
    <t>2</t>
  </si>
  <si>
    <t>PERSONAL TRANSITORIO</t>
  </si>
  <si>
    <t>3</t>
  </si>
  <si>
    <t>PERSONAL CONTINGENTE</t>
  </si>
  <si>
    <t>4</t>
  </si>
  <si>
    <t>PERSONAL TRANSITORIO PARA INVERSIONES</t>
  </si>
  <si>
    <t>9</t>
  </si>
  <si>
    <t>OTROS SUELDOS</t>
  </si>
  <si>
    <t>10</t>
  </si>
  <si>
    <t>SOBRESUELDOS</t>
  </si>
  <si>
    <t>11</t>
  </si>
  <si>
    <t>POR ANTIGÜEDAD</t>
  </si>
  <si>
    <t>12</t>
  </si>
  <si>
    <t>POR ZONAS</t>
  </si>
  <si>
    <t>13</t>
  </si>
  <si>
    <t>POR JEFATURA</t>
  </si>
  <si>
    <t>19</t>
  </si>
  <si>
    <t xml:space="preserve">OTROS SOBRE SUELDOS </t>
  </si>
  <si>
    <t>20</t>
  </si>
  <si>
    <t>DIETAS</t>
  </si>
  <si>
    <t>21</t>
  </si>
  <si>
    <t>30</t>
  </si>
  <si>
    <t>GASTOS DE REPRESENTACION FIJOS</t>
  </si>
  <si>
    <t>40</t>
  </si>
  <si>
    <t>SOBRETIEMPO</t>
  </si>
  <si>
    <t>50</t>
  </si>
  <si>
    <t>XIII MES</t>
  </si>
  <si>
    <t>71</t>
  </si>
  <si>
    <t>CUOTA PATRONAL DE SEGURO SOCIAL</t>
  </si>
  <si>
    <t>72</t>
  </si>
  <si>
    <t>CUOTA PATRONAL DE SEGURO EDUCATIVO</t>
  </si>
  <si>
    <t>73</t>
  </si>
  <si>
    <t>CUOTA PATRONAL DE RIESGO PROFESIONAL</t>
  </si>
  <si>
    <t>74</t>
  </si>
  <si>
    <t>CUOTA PATRONAL PARA EL FONDO COMPLEMENT.</t>
  </si>
  <si>
    <t>75</t>
  </si>
  <si>
    <t>CUOTA PATRONAL FONDO JUBILACIÓN ANTICIPADA</t>
  </si>
  <si>
    <t>79</t>
  </si>
  <si>
    <t>OTRAS CONTRIBUCIONES Y MULTAS</t>
  </si>
  <si>
    <t>80</t>
  </si>
  <si>
    <t>GRATIFICACIONES, INCENTIVOS Y OTROS SERVICIOS PERSONALES</t>
  </si>
  <si>
    <t>81</t>
  </si>
  <si>
    <t>GRATIFICACIÓN O AGUINALDO</t>
  </si>
  <si>
    <t>82</t>
  </si>
  <si>
    <t>INCENTIVOS</t>
  </si>
  <si>
    <t>89</t>
  </si>
  <si>
    <t>OTROS SERVICIOS PERSONALES</t>
  </si>
  <si>
    <t>90</t>
  </si>
  <si>
    <t>CREDITOS RECONOCIDOS POR SERVICIOS PERSONALES</t>
  </si>
  <si>
    <t>91</t>
  </si>
  <si>
    <t>SUELDOS</t>
  </si>
  <si>
    <t>92</t>
  </si>
  <si>
    <t>93</t>
  </si>
  <si>
    <t>94</t>
  </si>
  <si>
    <t>GASTOS DE REPRESENTACIÓN FIJOS</t>
  </si>
  <si>
    <t>95</t>
  </si>
  <si>
    <t>96</t>
  </si>
  <si>
    <t>III MES</t>
  </si>
  <si>
    <t>97</t>
  </si>
  <si>
    <t>A EX FUNCIONARIOS</t>
  </si>
  <si>
    <t>98</t>
  </si>
  <si>
    <t>99</t>
  </si>
  <si>
    <t>CONTRIBUCIONES A LA SEGURIDAD SOCIAL</t>
  </si>
  <si>
    <t>100</t>
  </si>
  <si>
    <t>ALQUILERES</t>
  </si>
  <si>
    <t>101</t>
  </si>
  <si>
    <t>DE EDIFICIOS Y LOCALES</t>
  </si>
  <si>
    <t>102</t>
  </si>
  <si>
    <t>DE EQUIPO ELECTRÓNICO</t>
  </si>
  <si>
    <t>103</t>
  </si>
  <si>
    <t>DE EQUIPO DE OFICINA</t>
  </si>
  <si>
    <t>104</t>
  </si>
  <si>
    <t>DE EQUIPO DE PRODUCCIÓN</t>
  </si>
  <si>
    <t>105</t>
  </si>
  <si>
    <t>DE EQUPO DE TRANSPORTE</t>
  </si>
  <si>
    <t>106</t>
  </si>
  <si>
    <t xml:space="preserve">DE TERRENOS </t>
  </si>
  <si>
    <t>107</t>
  </si>
  <si>
    <t>DE LOCALES Y OFICINAS DEL SERVICIO EXTERIOR</t>
  </si>
  <si>
    <t>109</t>
  </si>
  <si>
    <t>OTROS ALQUILERES</t>
  </si>
  <si>
    <t>110</t>
  </si>
  <si>
    <t>SERVICIOS BÁSICOS</t>
  </si>
  <si>
    <t>111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</si>
  <si>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</si>
  <si>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</si>
  <si>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</si>
  <si>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</si>
  <si>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</si>
  <si>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</si>
  <si>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</si>
  <si>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</si>
  <si>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</si>
  <si>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</si>
  <si>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</si>
  <si>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117</t>
  </si>
  <si>
    <t xml:space="preserve">SERVICIOS DE TELEFONIA CELULAR </t>
  </si>
  <si>
    <t>119</t>
  </si>
  <si>
    <t>OTROS SERVICIOS BÁSICOS</t>
  </si>
  <si>
    <t>120</t>
  </si>
  <si>
    <t>IMPRESION, ENCUADERNACION Y OTROS</t>
  </si>
  <si>
    <t>130</t>
  </si>
  <si>
    <t>INFORMACIÓN Y PUBLICIDAD</t>
  </si>
  <si>
    <t>131</t>
  </si>
  <si>
    <t>ANUNCIOS Y AVISOS</t>
  </si>
  <si>
    <t>132</t>
  </si>
  <si>
    <t>PROMOCION Y PUBLICIDAD</t>
  </si>
  <si>
    <t>139</t>
  </si>
  <si>
    <t>OTROS GASTOS DE INFORMACIÓN Y PUBLICIDAD</t>
  </si>
  <si>
    <t>140</t>
  </si>
  <si>
    <t xml:space="preserve">VIATICOS  </t>
  </si>
  <si>
    <t>141</t>
  </si>
  <si>
    <t>VIÁTICOS DENTRO DEL PAÍS</t>
  </si>
  <si>
    <t>142</t>
  </si>
  <si>
    <t>VIÁTICOS EN EL EXTERIOR</t>
  </si>
  <si>
    <t>143</t>
  </si>
  <si>
    <t>A OTRAS PERSONAS</t>
  </si>
  <si>
    <t>144</t>
  </si>
  <si>
    <t>VIÁTICOS CONTINGENTES AL SERVICIO EXTERIOR</t>
  </si>
  <si>
    <t>150</t>
  </si>
  <si>
    <t>TRANSPORTE DE PERSONAS Y BIENES</t>
  </si>
  <si>
    <t>151</t>
  </si>
  <si>
    <t>TRANSPORTE DENTRO DEL PAIS</t>
  </si>
  <si>
    <t>152</t>
  </si>
  <si>
    <t>TRANSPORTE DE O PARA EL EXTERIOR</t>
  </si>
  <si>
    <t>153</t>
  </si>
  <si>
    <t>TRANSPORTE DE OTRAS PERRSONAS</t>
  </si>
  <si>
    <t>154</t>
  </si>
  <si>
    <t>TRANSPRTE DE BIENES</t>
  </si>
  <si>
    <t>160</t>
  </si>
  <si>
    <t xml:space="preserve">SERVICIOS COMERCIALES Y FINANCIEROS </t>
  </si>
  <si>
    <t>161</t>
  </si>
  <si>
    <t xml:space="preserve">ALMACENAJE </t>
  </si>
  <si>
    <t>162</t>
  </si>
  <si>
    <t>COMISIONES Y GASTOS BANCARIOS</t>
  </si>
  <si>
    <t>163</t>
  </si>
  <si>
    <t>GASTOS JUDICIALES</t>
  </si>
  <si>
    <t>164</t>
  </si>
  <si>
    <t>GASTOS DE SEGUROS</t>
  </si>
  <si>
    <t>165</t>
  </si>
  <si>
    <t>SERVICIOS COMERCIALES</t>
  </si>
  <si>
    <t>166</t>
  </si>
  <si>
    <t>SERVICIOS MEDICOS EN EL PAÍS</t>
  </si>
  <si>
    <t>167</t>
  </si>
  <si>
    <t>SERVICIOS MEDICOS EN EL EXTERIOR</t>
  </si>
  <si>
    <t>168</t>
  </si>
  <si>
    <t>INTERESES DE LOS CUENTA-HABIENTES</t>
  </si>
  <si>
    <t>169</t>
  </si>
  <si>
    <t>OTROS SERVICIOS COMERCIALES Y FINANCIEROS</t>
  </si>
  <si>
    <t>170</t>
  </si>
  <si>
    <t xml:space="preserve">CONSULTORIAS Y SERVICIOS ESPECIALES </t>
  </si>
  <si>
    <t>171</t>
  </si>
  <si>
    <t>CONSULTORÍAS</t>
  </si>
  <si>
    <t>172</t>
  </si>
  <si>
    <t>SERVICIOS ESPECIALES</t>
  </si>
  <si>
    <t>180</t>
  </si>
  <si>
    <t>MANTENIMIENTO Y REPARACIÓN</t>
  </si>
  <si>
    <t>181</t>
  </si>
  <si>
    <t>MANTENIMIENTO Y REP. DE EDIFICIOS</t>
  </si>
  <si>
    <t>182</t>
  </si>
  <si>
    <t>MANT. Y REP. DE MAQUINARIAS Y OTROS EQ.</t>
  </si>
  <si>
    <t>183</t>
  </si>
  <si>
    <t>DE MOBILIARIO Y EQUIPO DE OFICINA</t>
  </si>
  <si>
    <t>184</t>
  </si>
  <si>
    <t>DE OBRAS</t>
  </si>
  <si>
    <t>185</t>
  </si>
  <si>
    <t xml:space="preserve">MANT. Y REP. DE EQUIPO COMPUTACIÓN </t>
  </si>
  <si>
    <t>189</t>
  </si>
  <si>
    <t>OTROS MANTENIMIENTOS Y REPARACIONES</t>
  </si>
  <si>
    <t>190</t>
  </si>
  <si>
    <t>CREDITOS RECONOCIDOS POR SERVICIOS NO PERSONALES</t>
  </si>
  <si>
    <t>191</t>
  </si>
  <si>
    <t>192</t>
  </si>
  <si>
    <t>193</t>
  </si>
  <si>
    <t>IMPRESIÓN, ENCUADRENACIÓN Y OTROS</t>
  </si>
  <si>
    <t>194</t>
  </si>
  <si>
    <t>195</t>
  </si>
  <si>
    <t xml:space="preserve"> VIÁTICOS</t>
  </si>
  <si>
    <t>196</t>
  </si>
  <si>
    <t>TRANSPORTE DE PERSONAS Y B</t>
  </si>
  <si>
    <t>197</t>
  </si>
  <si>
    <t>SERVICIOS COMERCIALES Y FINANCIEROS</t>
  </si>
  <si>
    <t>198</t>
  </si>
  <si>
    <t>199</t>
  </si>
  <si>
    <t>200</t>
  </si>
  <si>
    <t>ALIMENTOS Y BEBIDAS</t>
  </si>
  <si>
    <t>201</t>
  </si>
  <si>
    <t>ALIMENTO PARA CONSUMO HUMANO</t>
  </si>
  <si>
    <t>202</t>
  </si>
  <si>
    <t>ALIMENTOS PARA ANIMALES</t>
  </si>
  <si>
    <t>203</t>
  </si>
  <si>
    <t>BEBIDAS</t>
  </si>
  <si>
    <t>210</t>
  </si>
  <si>
    <t>TEXTILES Y VESTUARIO</t>
  </si>
  <si>
    <t>211</t>
  </si>
  <si>
    <t>ACABADO TEXTIL</t>
  </si>
  <si>
    <t>212</t>
  </si>
  <si>
    <t>CALZADO</t>
  </si>
  <si>
    <t>213</t>
  </si>
  <si>
    <t>HILADOS Y TELAS</t>
  </si>
  <si>
    <t>214</t>
  </si>
  <si>
    <t>PRENDAS DE VESTIR</t>
  </si>
  <si>
    <t>219</t>
  </si>
  <si>
    <t>OTROS TEXTILES Y VESTUARIO</t>
  </si>
  <si>
    <t>220</t>
  </si>
  <si>
    <t>COMBUSTIBLES Y LUBRICANTES</t>
  </si>
  <si>
    <t>221</t>
  </si>
  <si>
    <t>DIESEL</t>
  </si>
  <si>
    <t>222</t>
  </si>
  <si>
    <t>GAS</t>
  </si>
  <si>
    <t>223</t>
  </si>
  <si>
    <t>GASOLINA</t>
  </si>
  <si>
    <t>224</t>
  </si>
  <si>
    <t>LUBRICANTES</t>
  </si>
  <si>
    <t>225</t>
  </si>
  <si>
    <t>BUNKE OIL</t>
  </si>
  <si>
    <t>229</t>
  </si>
  <si>
    <t>OTROS COMBUSTIBLES</t>
  </si>
  <si>
    <t>230</t>
  </si>
  <si>
    <t xml:space="preserve">PRODUCTOS DE PAPEL Y CARTON </t>
  </si>
  <si>
    <t>231</t>
  </si>
  <si>
    <t>IMPRESOS</t>
  </si>
  <si>
    <t>232</t>
  </si>
  <si>
    <t>PAPELERIA</t>
  </si>
  <si>
    <t>239</t>
  </si>
  <si>
    <t>OTROS PRODUCTOS DE PAPEL Y CARTON</t>
  </si>
  <si>
    <t>240</t>
  </si>
  <si>
    <t>PRODUCTOS QUIMICOS Y CONEXOS</t>
  </si>
  <si>
    <t>241</t>
  </si>
  <si>
    <t>ABONOS Y FERTILIZANTES</t>
  </si>
  <si>
    <t>242</t>
  </si>
  <si>
    <t xml:space="preserve">INSECTICIDAS, FUMIGANTES Y OTROS </t>
  </si>
  <si>
    <t>243</t>
  </si>
  <si>
    <t>PINTURAS, COLORANTES Y TINTES</t>
  </si>
  <si>
    <t>244</t>
  </si>
  <si>
    <t>PRODUCTOS MEDICINALES Y FARMACÉUTICOS</t>
  </si>
  <si>
    <t>245</t>
  </si>
  <si>
    <t>OXIGENO MEDICO</t>
  </si>
  <si>
    <t>249</t>
  </si>
  <si>
    <t>OTROS PRODUCTOS QUÍMICOS</t>
  </si>
  <si>
    <t>250</t>
  </si>
  <si>
    <t>MATERIALES PARA CONSTUCCIÓN Y MANTENIMIENTO</t>
  </si>
  <si>
    <t>251</t>
  </si>
  <si>
    <t>ASFALTO</t>
  </si>
  <si>
    <t>252</t>
  </si>
  <si>
    <t>CEMENTO</t>
  </si>
  <si>
    <t>253</t>
  </si>
  <si>
    <t>MADERA</t>
  </si>
  <si>
    <t>254</t>
  </si>
  <si>
    <t>MATERIAL DE FONTANERÍA</t>
  </si>
  <si>
    <t>255</t>
  </si>
  <si>
    <t>MATERIAL ELECTRICO</t>
  </si>
  <si>
    <t>256</t>
  </si>
  <si>
    <t>MATERIAL METÁLICO</t>
  </si>
  <si>
    <t>257</t>
  </si>
  <si>
    <t>PIEDRA Y ARENA</t>
  </si>
  <si>
    <t>259</t>
  </si>
  <si>
    <t>OTROS MATERIALES DE CONSTRUCCIÓN</t>
  </si>
  <si>
    <t>260</t>
  </si>
  <si>
    <t xml:space="preserve">PRODUCTOS VARIOS </t>
  </si>
  <si>
    <t>261</t>
  </si>
  <si>
    <t>ARTICULOS O PRODUCTOS</t>
  </si>
  <si>
    <t>262</t>
  </si>
  <si>
    <t>HERRAMIENTAS E INSTRUMENTOS</t>
  </si>
  <si>
    <t>263</t>
  </si>
  <si>
    <t>MATERIAL Y ARTICULOS DE SEGURIDAD PUBLICA E INTERNACIONAL</t>
  </si>
  <si>
    <t>265</t>
  </si>
  <si>
    <t>MATERIALES Y SUMINISTROS DE COMPUTACION</t>
  </si>
  <si>
    <t>266</t>
  </si>
  <si>
    <t>PRODUCTOS AGROPECUARIOS</t>
  </si>
  <si>
    <t>269</t>
  </si>
  <si>
    <t>OTROS PRODUCTOS VARIOS</t>
  </si>
  <si>
    <t>270</t>
  </si>
  <si>
    <t>UTILES Y MATERIALES DIVERSOS</t>
  </si>
  <si>
    <t>271</t>
  </si>
  <si>
    <t>UTILES DE COCINA Y COMEDOR</t>
  </si>
  <si>
    <t>272</t>
  </si>
  <si>
    <t xml:space="preserve">UTILIES DEPORTIVOS Y RECREATIVOS </t>
  </si>
  <si>
    <t>273</t>
  </si>
  <si>
    <t>UTILES DE ASEO Y LIMPIEZA</t>
  </si>
  <si>
    <t>274</t>
  </si>
  <si>
    <t>UTILES, MATERIALES MEDICOS, DE LABORATORIO Y FARMACEÚTICO</t>
  </si>
  <si>
    <t>275</t>
  </si>
  <si>
    <t>UTILES Y MATERIALES DE OFICINA</t>
  </si>
  <si>
    <t>276</t>
  </si>
  <si>
    <t>MATERIALES PARA RAYOS X</t>
  </si>
  <si>
    <t>277</t>
  </si>
  <si>
    <t>INSTRUMENTAL MEDICO Y QUIRÚRGICO</t>
  </si>
  <si>
    <t>278</t>
  </si>
  <si>
    <t>ARTICUOS PRÓTESIS Y REHABILITACIÓN</t>
  </si>
  <si>
    <t>279</t>
  </si>
  <si>
    <t>OTROS UTILES Y MATERIALES</t>
  </si>
  <si>
    <t>280</t>
  </si>
  <si>
    <t>REPUESTOS</t>
  </si>
  <si>
    <t>290</t>
  </si>
  <si>
    <t xml:space="preserve">CREDITOS RECONOCIDOS POR MATERIALES Y SUMINISTROS </t>
  </si>
  <si>
    <t>291</t>
  </si>
  <si>
    <t>292</t>
  </si>
  <si>
    <t>293</t>
  </si>
  <si>
    <t>COMBISTBLES LUBRICANTES</t>
  </si>
  <si>
    <t>294</t>
  </si>
  <si>
    <t>PRODUCTOS DE PAPEL Y CARBON</t>
  </si>
  <si>
    <t>295</t>
  </si>
  <si>
    <t>PRODUCTOS QUIMICOS CONEXOS</t>
  </si>
  <si>
    <t>296</t>
  </si>
  <si>
    <t>MATERILES PARA CONSTRUCCIÓN Y MANTENIMIENTO</t>
  </si>
  <si>
    <t>297</t>
  </si>
  <si>
    <t xml:space="preserve"> PRODUCTOS VARIOS</t>
  </si>
  <si>
    <t>298</t>
  </si>
  <si>
    <t>299</t>
  </si>
  <si>
    <t>RESPUESTOS</t>
  </si>
  <si>
    <t>300</t>
  </si>
  <si>
    <t>MAQUINARIA Y EQUIPO DE PRODUCCION</t>
  </si>
  <si>
    <t>301</t>
  </si>
  <si>
    <t>DE COMUNICACIONES</t>
  </si>
  <si>
    <t>302</t>
  </si>
  <si>
    <t>AGROPECUARIO</t>
  </si>
  <si>
    <t>303</t>
  </si>
  <si>
    <t>INDUSTRIAL</t>
  </si>
  <si>
    <t>304</t>
  </si>
  <si>
    <t>DE CONSTRUCCIÓN</t>
  </si>
  <si>
    <t>305</t>
  </si>
  <si>
    <t>DE ENERGÍA</t>
  </si>
  <si>
    <t>306</t>
  </si>
  <si>
    <t>DE MINERÍA</t>
  </si>
  <si>
    <t>307</t>
  </si>
  <si>
    <t>DE ACUEDUCTOS Y DE RIEGO</t>
  </si>
  <si>
    <t>308</t>
  </si>
  <si>
    <t>DE TALLERES Y ALMACENES</t>
  </si>
  <si>
    <t>309</t>
  </si>
  <si>
    <t>MAQUINARIA Y EQUIPOS VARIOS</t>
  </si>
  <si>
    <t>310</t>
  </si>
  <si>
    <t>MAQUINARIA Y EQUIPO DE TRANSPORTE</t>
  </si>
  <si>
    <t>311</t>
  </si>
  <si>
    <t>AÉREO</t>
  </si>
  <si>
    <t>312</t>
  </si>
  <si>
    <t>FERROVIARIO</t>
  </si>
  <si>
    <t>313</t>
  </si>
  <si>
    <t>MARÍTIMO</t>
  </si>
  <si>
    <t>314</t>
  </si>
  <si>
    <t>TERRESTRE</t>
  </si>
  <si>
    <t>319</t>
  </si>
  <si>
    <t>OTRAS MAQUINARIAS Y EQUIPO DE TRANSPORTE</t>
  </si>
  <si>
    <t>320</t>
  </si>
  <si>
    <t>EQUIPO EDUCACIONAL Y RECREATIVO</t>
  </si>
  <si>
    <t>330</t>
  </si>
  <si>
    <t xml:space="preserve"> EQUIPO MEDICO, DE LABORATORIO Y SANITARIO </t>
  </si>
  <si>
    <t>331</t>
  </si>
  <si>
    <t>EQUIPO MÉDICO Y ODONTOLÓGICO</t>
  </si>
  <si>
    <t>332</t>
  </si>
  <si>
    <t>EQUIPO DE LABORATORIOS</t>
  </si>
  <si>
    <t>333</t>
  </si>
  <si>
    <t>EQUIPO DE RAYOS X</t>
  </si>
  <si>
    <t>339</t>
  </si>
  <si>
    <t>OTROS EQUIPOS MÉDICOS, DE LABORATORIO Y SANITARIO</t>
  </si>
  <si>
    <t>340</t>
  </si>
  <si>
    <t>EQUIPO DE OFICINA</t>
  </si>
  <si>
    <t>350</t>
  </si>
  <si>
    <t>MOBILIARIO</t>
  </si>
  <si>
    <t>360</t>
  </si>
  <si>
    <t>SEMOVIENTES</t>
  </si>
  <si>
    <t>370</t>
  </si>
  <si>
    <t>380</t>
  </si>
  <si>
    <t>EQUIPO DE COMPUTACIÓN</t>
  </si>
  <si>
    <t>390</t>
  </si>
  <si>
    <t>CREDITOS RECONOCIDOS POR MAQUINARIA Y EQUIPO</t>
  </si>
  <si>
    <t>391</t>
  </si>
  <si>
    <t>MAQUINARIA Y EQUIPO DE PRODUCCIÓN</t>
  </si>
  <si>
    <t>392</t>
  </si>
  <si>
    <t>393</t>
  </si>
  <si>
    <t>394</t>
  </si>
  <si>
    <t>EQUIPO MÉDICO, DE LABORATORIO Y SANITARIO</t>
  </si>
  <si>
    <t>395</t>
  </si>
  <si>
    <t>396</t>
  </si>
  <si>
    <t>397</t>
  </si>
  <si>
    <t>398</t>
  </si>
  <si>
    <t>399</t>
  </si>
  <si>
    <t>400</t>
  </si>
  <si>
    <t>ADQUISICION DE INMUEBLES</t>
  </si>
  <si>
    <t>401</t>
  </si>
  <si>
    <t>DE EDIFICACIONES</t>
  </si>
  <si>
    <t>402</t>
  </si>
  <si>
    <t>DE TERRENOS</t>
  </si>
  <si>
    <t>410</t>
  </si>
  <si>
    <t>ADQUISICION DE VALORES</t>
  </si>
  <si>
    <t>411</t>
  </si>
  <si>
    <t>PRIVADOS</t>
  </si>
  <si>
    <t>412</t>
  </si>
  <si>
    <t>PÚBLICOS</t>
  </si>
  <si>
    <t>419</t>
  </si>
  <si>
    <t>OTROS VALORES</t>
  </si>
  <si>
    <t>420</t>
  </si>
  <si>
    <t>CONCESION DE PRESTAMOS</t>
  </si>
  <si>
    <t>421</t>
  </si>
  <si>
    <t>GOBIERNO CENTRAL</t>
  </si>
  <si>
    <t>422</t>
  </si>
  <si>
    <t>A INSTITUCIONES DESCENTRALIZADAS</t>
  </si>
  <si>
    <t>423</t>
  </si>
  <si>
    <t>A EMPRESAS PÚBLICAS</t>
  </si>
  <si>
    <t>424</t>
  </si>
  <si>
    <t>A INTERMEDIARIOS FINANCIEROS</t>
  </si>
  <si>
    <t>425</t>
  </si>
  <si>
    <t>A CORPORACIONES Y PROYECTOS DE DESARROLLO</t>
  </si>
  <si>
    <t>426</t>
  </si>
  <si>
    <t>A MUNICIPALIDADES</t>
  </si>
  <si>
    <t>427</t>
  </si>
  <si>
    <t>A CONSEJOS PROVINCIALES DE COORDINACIÓN</t>
  </si>
  <si>
    <t>428</t>
  </si>
  <si>
    <t>JUNTAS COMUNALES</t>
  </si>
  <si>
    <t>429</t>
  </si>
  <si>
    <t>SECTOR PRIVADO</t>
  </si>
  <si>
    <t>430</t>
  </si>
  <si>
    <t>COMPRA DE EXISTENCIAS</t>
  </si>
  <si>
    <t>431</t>
  </si>
  <si>
    <t>AGRÍCOLAS</t>
  </si>
  <si>
    <t>432</t>
  </si>
  <si>
    <t>PECUARIOS</t>
  </si>
  <si>
    <t>433</t>
  </si>
  <si>
    <t>INDUSTRIALES</t>
  </si>
  <si>
    <t>434</t>
  </si>
  <si>
    <t>COMPRA DE AGUA</t>
  </si>
  <si>
    <t>439</t>
  </si>
  <si>
    <t>OTRAS EXISTENCIAS</t>
  </si>
  <si>
    <t>480</t>
  </si>
  <si>
    <t>OTRAS INVERSIONES FINANCIERAS</t>
  </si>
  <si>
    <t>490</t>
  </si>
  <si>
    <t>CREDITOS RECONOCIDOS POR INVERSIONES  FINANCIERAS</t>
  </si>
  <si>
    <t>491</t>
  </si>
  <si>
    <t>ADQUISICIÓN DE INMUEBLES</t>
  </si>
  <si>
    <t>492</t>
  </si>
  <si>
    <t>ADQUISICIÓN DE VALORES</t>
  </si>
  <si>
    <t>494</t>
  </si>
  <si>
    <t>499</t>
  </si>
  <si>
    <t>500</t>
  </si>
  <si>
    <t>VIAS DE COMUNICACION</t>
  </si>
  <si>
    <t>501</t>
  </si>
  <si>
    <t>AEROPUERTOS Y PISTAS DE ATERRIZAJE</t>
  </si>
  <si>
    <t>502</t>
  </si>
  <si>
    <t>AVENIDAS, CALLES Y ACERAS</t>
  </si>
  <si>
    <t>503</t>
  </si>
  <si>
    <t>CARRETERAS Y CAMINOS</t>
  </si>
  <si>
    <t>504</t>
  </si>
  <si>
    <t>OBRAS PORTUARIAS</t>
  </si>
  <si>
    <t>505</t>
  </si>
  <si>
    <t>VÍAS FÉRREAS</t>
  </si>
  <si>
    <t>509</t>
  </si>
  <si>
    <t>OTRAS VÍAS DE COMUNICACIÓN</t>
  </si>
  <si>
    <t>510</t>
  </si>
  <si>
    <t>EDIFICACIONES</t>
  </si>
  <si>
    <t>511</t>
  </si>
  <si>
    <t>EDIFICIOS DE ADMINISTRACIÓN</t>
  </si>
  <si>
    <t>512</t>
  </si>
  <si>
    <t>EDIFICIOS PARA EDUCACIÓN</t>
  </si>
  <si>
    <t>513</t>
  </si>
  <si>
    <t>EDIFICIOS INDUSTRIALES Y COMERCIALES</t>
  </si>
  <si>
    <t>514</t>
  </si>
  <si>
    <t>EDIFICIOS PARA CENTROS DE SALUD</t>
  </si>
  <si>
    <t>515</t>
  </si>
  <si>
    <t>EDIFICIOS PARA VIVIENDAS</t>
  </si>
  <si>
    <t>519</t>
  </si>
  <si>
    <t>OTRAS EDIFICACIONES</t>
  </si>
  <si>
    <t>520</t>
  </si>
  <si>
    <t>OBRAS URBANISTICAS</t>
  </si>
  <si>
    <t>521</t>
  </si>
  <si>
    <t>LOCALES DE CULTURA Y RECREACIÓN</t>
  </si>
  <si>
    <t>522</t>
  </si>
  <si>
    <t>LOCALES DE DEPORTES</t>
  </si>
  <si>
    <t>523</t>
  </si>
  <si>
    <t>MONUMENTOS</t>
  </si>
  <si>
    <t>524</t>
  </si>
  <si>
    <t>OBRAS DE RESTAURACIÓN</t>
  </si>
  <si>
    <t>525</t>
  </si>
  <si>
    <t>PARQUES</t>
  </si>
  <si>
    <t>529</t>
  </si>
  <si>
    <t>OTRAS OBRAS URBANÍSTICAS</t>
  </si>
  <si>
    <t>530</t>
  </si>
  <si>
    <t xml:space="preserve"> OBRAS Y CONSTRUCCIONES AGROPECUARIAS</t>
  </si>
  <si>
    <t>531</t>
  </si>
  <si>
    <t xml:space="preserve"> ACONDICIONAMIENTO DE SUELOS</t>
  </si>
  <si>
    <t>532</t>
  </si>
  <si>
    <t>CANALES DE RIEGO</t>
  </si>
  <si>
    <t>533</t>
  </si>
  <si>
    <t>EMBALSES Y PRESAS</t>
  </si>
  <si>
    <t>534</t>
  </si>
  <si>
    <t>ENCIERRO Y CRÍA DE ANIMALES</t>
  </si>
  <si>
    <t>535</t>
  </si>
  <si>
    <t>ESTABLOS Y LECHERÍAS</t>
  </si>
  <si>
    <t>536</t>
  </si>
  <si>
    <t>PLANTACIONES Y OBRAS FORESTALES</t>
  </si>
  <si>
    <t>537</t>
  </si>
  <si>
    <t>SILOS Y BODEGAS</t>
  </si>
  <si>
    <t>539</t>
  </si>
  <si>
    <t>OTRAS OBRAS Y CONSTRUCCIONES AGROPECUARIAS</t>
  </si>
  <si>
    <t>540</t>
  </si>
  <si>
    <t xml:space="preserve"> OBRAS SANITARIAS</t>
  </si>
  <si>
    <t>541</t>
  </si>
  <si>
    <t xml:space="preserve"> AGUA POTABLE</t>
  </si>
  <si>
    <t>542</t>
  </si>
  <si>
    <t>ALCANTARILLADO</t>
  </si>
  <si>
    <t>543</t>
  </si>
  <si>
    <t>PROTECCIÓN CONTRA INUNDACIONES</t>
  </si>
  <si>
    <t>544</t>
  </si>
  <si>
    <t>SANEAMIENTO DE TIERRAS</t>
  </si>
  <si>
    <t>549</t>
  </si>
  <si>
    <t>OTRAS OBRAS SANITARIAS</t>
  </si>
  <si>
    <t>550</t>
  </si>
  <si>
    <t>OBRAS DE ENERGIA</t>
  </si>
  <si>
    <t>551</t>
  </si>
  <si>
    <t>PLANTAS GEOTÉRMICAS</t>
  </si>
  <si>
    <t>552</t>
  </si>
  <si>
    <t>PLANTAS HIDROELÉCTRICAS</t>
  </si>
  <si>
    <t>553</t>
  </si>
  <si>
    <t>PLANTAS TÉRMICAS</t>
  </si>
  <si>
    <t>559</t>
  </si>
  <si>
    <t>OTRAS OBRAS DE GENERACIÓN</t>
  </si>
  <si>
    <t>560</t>
  </si>
  <si>
    <t>INSTALACIONES</t>
  </si>
  <si>
    <t>561</t>
  </si>
  <si>
    <t>GASEODUCTOS Y OLEODUCTOS</t>
  </si>
  <si>
    <t>562</t>
  </si>
  <si>
    <t>LÍNEAS ELÉCTRICAS</t>
  </si>
  <si>
    <t>563</t>
  </si>
  <si>
    <t>LÍNEAS TELEFÓNICAS</t>
  </si>
  <si>
    <t>564</t>
  </si>
  <si>
    <t>MAQUINARIA Y EQUIPO</t>
  </si>
  <si>
    <t>565</t>
  </si>
  <si>
    <t>SEÑALIZACIÓN Y DEMARCACIÓN</t>
  </si>
  <si>
    <t>569</t>
  </si>
  <si>
    <t>OTRAS INSTALACIONES</t>
  </si>
  <si>
    <t>580</t>
  </si>
  <si>
    <t>PROYECTOS COMUNITARIOS Y LOCALES</t>
  </si>
  <si>
    <t>581</t>
  </si>
  <si>
    <t>PROYECTOS COMUNITARIOS</t>
  </si>
  <si>
    <t>582</t>
  </si>
  <si>
    <t>PROYECTOS LOCALES</t>
  </si>
  <si>
    <t>590</t>
  </si>
  <si>
    <t>CREDITOS RECONOCIDOS POR CONSTRUCCIONES POR</t>
  </si>
  <si>
    <t>591</t>
  </si>
  <si>
    <t>VIAS DE COMUNICACIÓN</t>
  </si>
  <si>
    <t>592</t>
  </si>
  <si>
    <t>593</t>
  </si>
  <si>
    <t>OBRAS URBANÍSTICAS</t>
  </si>
  <si>
    <t>594</t>
  </si>
  <si>
    <t>OBRAS Y CONSTRUCCIONES AGROPECUARIAS</t>
  </si>
  <si>
    <t>595</t>
  </si>
  <si>
    <t>OBRAS SANITARIAS</t>
  </si>
  <si>
    <t>596</t>
  </si>
  <si>
    <t>OBRAS DE ENERGÍA</t>
  </si>
  <si>
    <t>597</t>
  </si>
  <si>
    <t xml:space="preserve"> INSTALACIONES</t>
  </si>
  <si>
    <t>600</t>
  </si>
  <si>
    <t>PENSIONES Y JUBILACIONES</t>
  </si>
  <si>
    <t>601</t>
  </si>
  <si>
    <t xml:space="preserve"> PENSIÓN DE VEJEZ</t>
  </si>
  <si>
    <t>602</t>
  </si>
  <si>
    <t>PENSIÓN DE INVALIDEZ</t>
  </si>
  <si>
    <t>603</t>
  </si>
  <si>
    <t>PENSIÓN POR MUERTE NATURAL</t>
  </si>
  <si>
    <t>604</t>
  </si>
  <si>
    <t>PENSIÓN POR RIESGOS PROFESIONALES</t>
  </si>
  <si>
    <t>605</t>
  </si>
  <si>
    <t>PENSIÓN DE INCAPACIDAD PARCIAL</t>
  </si>
  <si>
    <t>606</t>
  </si>
  <si>
    <t>PENSIÓN DE INCAPACIDAD ABSOLUTA</t>
  </si>
  <si>
    <t>607</t>
  </si>
  <si>
    <t>JUBILACIÓN POR FONDO COMPLEMENTARIO</t>
  </si>
  <si>
    <t>608</t>
  </si>
  <si>
    <t>RENTA VITALICIA</t>
  </si>
  <si>
    <t>609</t>
  </si>
  <si>
    <t>OTRAS PENSIONES Y JUBILACIONES</t>
  </si>
  <si>
    <t>610</t>
  </si>
  <si>
    <t>A PERSONAS</t>
  </si>
  <si>
    <t>611</t>
  </si>
  <si>
    <t>DONATIVOS A PERSONAS</t>
  </si>
  <si>
    <t>612</t>
  </si>
  <si>
    <t>INDEMNIZACIONES LABORALES</t>
  </si>
  <si>
    <t>613</t>
  </si>
  <si>
    <t>INDEMNIZACIONES ESPECIALES</t>
  </si>
  <si>
    <t>614</t>
  </si>
  <si>
    <t>BONIFICACIÓN POR ANTIGÜEDAD</t>
  </si>
  <si>
    <t>619</t>
  </si>
  <si>
    <t>OTRAS TRANSFERENCIAS</t>
  </si>
  <si>
    <t>620</t>
  </si>
  <si>
    <t>BECAS DE ESTUDIO</t>
  </si>
  <si>
    <t>621</t>
  </si>
  <si>
    <t>BECAS ESCOLARES</t>
  </si>
  <si>
    <t>623</t>
  </si>
  <si>
    <t>BECAS DE POST-GRADOS</t>
  </si>
  <si>
    <t>624</t>
  </si>
  <si>
    <t>ADIESTRAMIENTO Y ESTUDIOS</t>
  </si>
  <si>
    <t>629</t>
  </si>
  <si>
    <t>OTRAS BECAS</t>
  </si>
  <si>
    <t>630</t>
  </si>
  <si>
    <t>A INSTITUCIONES PRIVADAS</t>
  </si>
  <si>
    <t>631</t>
  </si>
  <si>
    <t>SUBSIDIOS BENÉFICOS</t>
  </si>
  <si>
    <t>632</t>
  </si>
  <si>
    <t>SUBSIDIOS CULTURALES Y CIENTÍFICOS</t>
  </si>
  <si>
    <t>633</t>
  </si>
  <si>
    <t>SUBSIDIOS DEPORTIVOS</t>
  </si>
  <si>
    <t>634</t>
  </si>
  <si>
    <t>SUBSIDIOS EDUCACIONALES</t>
  </si>
  <si>
    <t>635</t>
  </si>
  <si>
    <t>EMPRESAS PRODUCTORAS Y COMERCIALES</t>
  </si>
  <si>
    <t>636</t>
  </si>
  <si>
    <t>SUBSIDIOS A PARTIDOS POLÍTICOS</t>
  </si>
  <si>
    <t>637</t>
  </si>
  <si>
    <t>INDEMNIZACIONES A INSTITUCIONES PRIVADAS</t>
  </si>
  <si>
    <t>639</t>
  </si>
  <si>
    <t>OTRAS SIN FINES DE LUCRO</t>
  </si>
  <si>
    <t>640</t>
  </si>
  <si>
    <t>A INSTITUCIONES PÚBLICAS</t>
  </si>
  <si>
    <t>641</t>
  </si>
  <si>
    <t>642</t>
  </si>
  <si>
    <t>INSTITUCIONES DESCENTRALIZADAS</t>
  </si>
  <si>
    <t>643</t>
  </si>
  <si>
    <t>EMPRESAS PÚBLICAS</t>
  </si>
  <si>
    <t>644</t>
  </si>
  <si>
    <t>INTERMEDIARIOS FINANCIEROS</t>
  </si>
  <si>
    <t>645</t>
  </si>
  <si>
    <t>APORTE AL FISCO</t>
  </si>
  <si>
    <t>646</t>
  </si>
  <si>
    <t>MUNICIPALIDADES Y JUNTAS COMUNALES</t>
  </si>
  <si>
    <t>647</t>
  </si>
  <si>
    <t>CONSEJOS PROVINCIALES DE COORDINACIÓN</t>
  </si>
  <si>
    <t>648</t>
  </si>
  <si>
    <t>PROPIAS</t>
  </si>
  <si>
    <t>649</t>
  </si>
  <si>
    <t>650</t>
  </si>
  <si>
    <t xml:space="preserve"> IMPUESTOS Y DIVIDENDOS</t>
  </si>
  <si>
    <t>651</t>
  </si>
  <si>
    <t>IMPUESTOS</t>
  </si>
  <si>
    <t>652</t>
  </si>
  <si>
    <t>DIVIDENDOS</t>
  </si>
  <si>
    <t>660</t>
  </si>
  <si>
    <t>AL EXTERIOR</t>
  </si>
  <si>
    <t>661</t>
  </si>
  <si>
    <t>DONACIONES</t>
  </si>
  <si>
    <t>662</t>
  </si>
  <si>
    <t>CUOTAS A ORGANISMOS CENTROAMERICANOS</t>
  </si>
  <si>
    <t>663</t>
  </si>
  <si>
    <t>CUOTAS A ORGANISMOS INTERAMERICANOS</t>
  </si>
  <si>
    <t>664</t>
  </si>
  <si>
    <t>CUOTAS A ORGANISMOS MUNDIALES</t>
  </si>
  <si>
    <t>665</t>
  </si>
  <si>
    <t>CUOTAS A OTROS ORGANISMOS</t>
  </si>
  <si>
    <t>669</t>
  </si>
  <si>
    <t>OTRAS TRANSFERENCIAS AL EXTERIOR</t>
  </si>
  <si>
    <t>670</t>
  </si>
  <si>
    <t xml:space="preserve">SUBSIDIOS DE LA SEGURIDAD SOCIAL
</t>
  </si>
  <si>
    <t>671</t>
  </si>
  <si>
    <t>POR ENFERMEDAD COMÚN</t>
  </si>
  <si>
    <t>672</t>
  </si>
  <si>
    <t>POR MATERNIDAD</t>
  </si>
  <si>
    <t>673</t>
  </si>
  <si>
    <t>POR RIESGOS PROFESIONALES</t>
  </si>
  <si>
    <t>674</t>
  </si>
  <si>
    <t>FUNERAL POR RIESGOS PROFESIONALES</t>
  </si>
  <si>
    <t>675</t>
  </si>
  <si>
    <t>FUNERAL POR ENFERMEDAD COMÚN</t>
  </si>
  <si>
    <t>676</t>
  </si>
  <si>
    <t>ASIGNACIÓN FAMILIAR POR VEJEZ</t>
  </si>
  <si>
    <t>677</t>
  </si>
  <si>
    <t>ASIGNACIÓN FAMILIAR POR INVALIDEZ</t>
  </si>
  <si>
    <t>678</t>
  </si>
  <si>
    <t>ASISTENCIA SOCIAL</t>
  </si>
  <si>
    <t>679</t>
  </si>
  <si>
    <t>OTROS SUBSIDIOS</t>
  </si>
  <si>
    <t>680</t>
  </si>
  <si>
    <t>INDEMNIZACIONES DE LA SEGURIDAD SOCIAL</t>
  </si>
  <si>
    <t>681</t>
  </si>
  <si>
    <t>POR VEJEZ</t>
  </si>
  <si>
    <t>682</t>
  </si>
  <si>
    <t>683</t>
  </si>
  <si>
    <t>POR PRIMA DE ANTIGÜEDAD</t>
  </si>
  <si>
    <t>684</t>
  </si>
  <si>
    <t>JUBILACIÓN - FONDO IRHE - INTEL</t>
  </si>
  <si>
    <t>685</t>
  </si>
  <si>
    <t>INDEMNIZACIÓN POR INVALIDEZ</t>
  </si>
  <si>
    <t>686</t>
  </si>
  <si>
    <t>INDEMNIZACIÓN DE SOBREVIVIENTES</t>
  </si>
  <si>
    <t>690</t>
  </si>
  <si>
    <t>CREDITOS RECONOCIDOS POR TRANSFERENCIAS CORRIENTES</t>
  </si>
  <si>
    <t>691</t>
  </si>
  <si>
    <t>692</t>
  </si>
  <si>
    <t>693</t>
  </si>
  <si>
    <t>694</t>
  </si>
  <si>
    <t>695</t>
  </si>
  <si>
    <t>697</t>
  </si>
  <si>
    <t>698</t>
  </si>
  <si>
    <t>SUBSIDIOS A LA SEGURIDAD SOCIAL</t>
  </si>
  <si>
    <t>699</t>
  </si>
  <si>
    <t>700</t>
  </si>
  <si>
    <t>AL SECTOR PRIVADO</t>
  </si>
  <si>
    <t>701</t>
  </si>
  <si>
    <t>A EMPRESAS</t>
  </si>
  <si>
    <t>702</t>
  </si>
  <si>
    <t>A INSTITUCIONES SIN FINES DE LUCRO</t>
  </si>
  <si>
    <t>703</t>
  </si>
  <si>
    <t>710</t>
  </si>
  <si>
    <t>AL SECTOR PÚBLICO</t>
  </si>
  <si>
    <t>711</t>
  </si>
  <si>
    <t>AL GOBIERNO CENTRAL</t>
  </si>
  <si>
    <t>712</t>
  </si>
  <si>
    <t>713</t>
  </si>
  <si>
    <t>714</t>
  </si>
  <si>
    <t>715</t>
  </si>
  <si>
    <t>716</t>
  </si>
  <si>
    <t>A MUNICIPALIDADES Y JUNTAS COMUNALES</t>
  </si>
  <si>
    <t>717</t>
  </si>
  <si>
    <t>718</t>
  </si>
  <si>
    <t>719</t>
  </si>
  <si>
    <t>APORTE EXTRAORDINARIO AL GOBIERNO CENTRAL</t>
  </si>
  <si>
    <t>720</t>
  </si>
  <si>
    <t>AL SECTOR EXTERNO</t>
  </si>
  <si>
    <t>721</t>
  </si>
  <si>
    <t>APORTES A ORGANISMOS INTERNACIONALES</t>
  </si>
  <si>
    <t>722</t>
  </si>
  <si>
    <t>APORTES AL EXTERIOR</t>
  </si>
  <si>
    <t>729</t>
  </si>
  <si>
    <t>OTROS APORTES AL EXTERIOR</t>
  </si>
  <si>
    <t>790</t>
  </si>
  <si>
    <t>CREDITOS RECONOCIDOS POR TRANSFERENCIAS DE CAPITAL</t>
  </si>
  <si>
    <t>791</t>
  </si>
  <si>
    <t>792</t>
  </si>
  <si>
    <t>793</t>
  </si>
  <si>
    <t>800</t>
  </si>
  <si>
    <t>DEUDA INTERNA</t>
  </si>
  <si>
    <t>801</t>
  </si>
  <si>
    <t>AMORTIZACIÓN DE BONOS</t>
  </si>
  <si>
    <t>802</t>
  </si>
  <si>
    <t>AMORTIZACIÓN DE PRÉSTAMOS DIRECTOS</t>
  </si>
  <si>
    <t>803</t>
  </si>
  <si>
    <t>AMORTIZACIÓN DE OTRAS OBLIGACIONES</t>
  </si>
  <si>
    <t>804</t>
  </si>
  <si>
    <t>INTERESES SOBRE BONOS</t>
  </si>
  <si>
    <t>805</t>
  </si>
  <si>
    <t>INTERESES SOBRE PRÉSTAMOS DIRECTOS</t>
  </si>
  <si>
    <t>806</t>
  </si>
  <si>
    <t>INTERESES SOBRE OTRAS OBLIGACIONES</t>
  </si>
  <si>
    <t>809</t>
  </si>
  <si>
    <t>COMISIONES, HONORARIOS Y OTROS GASTOS</t>
  </si>
  <si>
    <t>810</t>
  </si>
  <si>
    <t>DEUDA EXTERNA</t>
  </si>
  <si>
    <t>811</t>
  </si>
  <si>
    <t>812</t>
  </si>
  <si>
    <t>813</t>
  </si>
  <si>
    <t>814</t>
  </si>
  <si>
    <t>815</t>
  </si>
  <si>
    <t>816</t>
  </si>
  <si>
    <t>819</t>
  </si>
  <si>
    <t>820</t>
  </si>
  <si>
    <t>REEMBOLSO AL GOBIERNO CENTRAL</t>
  </si>
  <si>
    <t>821</t>
  </si>
  <si>
    <t>AMORTIZACIÓN REEMBOLSO AL GOBIERNO CENTRAL</t>
  </si>
  <si>
    <t>822</t>
  </si>
  <si>
    <t>INTERESES REEMBOLSO AL GOBIERNO CENTRAL</t>
  </si>
  <si>
    <t>910</t>
  </si>
  <si>
    <t>EMERGENCIAS NACIONALES Y GESTIÓN DE RIESGO DE DESASTRES</t>
  </si>
  <si>
    <t>911</t>
  </si>
  <si>
    <t>EMERGENCIA NACIONAL</t>
  </si>
  <si>
    <t>912</t>
  </si>
  <si>
    <t>GESTIÓN DE RIESGO DE DESASTRES</t>
  </si>
  <si>
    <t>920</t>
  </si>
  <si>
    <t>GASTOS DE AUTOGESTION</t>
  </si>
  <si>
    <t>930</t>
  </si>
  <si>
    <t>IMPREVISTOS</t>
  </si>
  <si>
    <t>940</t>
  </si>
  <si>
    <t>RESERVAS PARA CONTINGENCIAS</t>
  </si>
  <si>
    <t>950</t>
  </si>
  <si>
    <t>GASTOS DEL SERVICIO EXTERIOR</t>
  </si>
  <si>
    <t>990</t>
  </si>
  <si>
    <t>OTRAS ASIGNACIONES GLOBALES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</si>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</sst>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/>
    <xf numFmtId="0" fontId="4" fillId="2" borderId="0" xfId="0" applyFont="1" applyFill="1"/>
    <xf numFmtId="4" fontId="4" fillId="2" borderId="0" xfId="0" applyNumberFormat="1" applyFont="1" applyFill="1" applyAlignment="1">
      <alignment horizontal="right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/Desktop/DOCUMENTOS%202023/INFORME%20DE%20TRANSPARENCIA%202023/INFORME%20DE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5"/>
      <sheetName val="ANT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289121.89</v>
          </cell>
        </row>
        <row r="3">
          <cell r="J3">
            <v>24105.059999999998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11280</v>
          </cell>
        </row>
        <row r="13">
          <cell r="J13">
            <v>0</v>
          </cell>
        </row>
        <row r="14">
          <cell r="J14">
            <v>27699.96</v>
          </cell>
        </row>
        <row r="15">
          <cell r="J15">
            <v>0</v>
          </cell>
        </row>
        <row r="16">
          <cell r="J16">
            <v>13743.22</v>
          </cell>
        </row>
        <row r="17">
          <cell r="J17">
            <v>43499.360000000001</v>
          </cell>
        </row>
        <row r="18">
          <cell r="J18">
            <v>4729.05</v>
          </cell>
        </row>
        <row r="19">
          <cell r="J19">
            <v>7202.2</v>
          </cell>
        </row>
        <row r="20">
          <cell r="J20">
            <v>945.96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2118.84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487.76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6967.0599999999995</v>
          </cell>
        </row>
        <row r="51">
          <cell r="J51">
            <v>14288.53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2829.9700000000003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489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33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12238.67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14280</v>
          </cell>
        </row>
        <row r="83">
          <cell r="J83">
            <v>0</v>
          </cell>
        </row>
        <row r="84">
          <cell r="J84">
            <v>458.28</v>
          </cell>
        </row>
        <row r="85">
          <cell r="J85">
            <v>1879.93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11.89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5642.37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2254.7600000000002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102.63</v>
          </cell>
        </row>
        <row r="106">
          <cell r="J106">
            <v>1357.73</v>
          </cell>
        </row>
        <row r="107">
          <cell r="J107">
            <v>0</v>
          </cell>
        </row>
        <row r="108">
          <cell r="J108">
            <v>2622.79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14437.56</v>
          </cell>
        </row>
        <row r="112">
          <cell r="J112">
            <v>0</v>
          </cell>
        </row>
        <row r="113">
          <cell r="J113">
            <v>1269.21</v>
          </cell>
        </row>
        <row r="114">
          <cell r="J114">
            <v>1204.95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1649.03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393.1</v>
          </cell>
        </row>
        <row r="137">
          <cell r="J137">
            <v>0</v>
          </cell>
        </row>
        <row r="138">
          <cell r="J138">
            <v>395.9</v>
          </cell>
        </row>
        <row r="139">
          <cell r="J139">
            <v>217.93999999999997</v>
          </cell>
        </row>
        <row r="140">
          <cell r="J140">
            <v>0</v>
          </cell>
        </row>
        <row r="141">
          <cell r="J141">
            <v>121.89</v>
          </cell>
        </row>
        <row r="142">
          <cell r="J142">
            <v>0</v>
          </cell>
        </row>
        <row r="143">
          <cell r="J143">
            <v>918.71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4095.4200000000005</v>
          </cell>
        </row>
        <row r="148">
          <cell r="J148">
            <v>0</v>
          </cell>
        </row>
        <row r="149">
          <cell r="J149">
            <v>3519.3999999999996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12818.7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16673.919999999998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3161.32</v>
          </cell>
        </row>
        <row r="189">
          <cell r="J189">
            <v>0</v>
          </cell>
        </row>
        <row r="190">
          <cell r="J190">
            <v>209.67</v>
          </cell>
        </row>
        <row r="191">
          <cell r="J191">
            <v>2052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12724.839999999998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6368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139874.85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30.71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5"/>
  <sheetViews>
    <sheetView tabSelected="1" topLeftCell="D387" workbookViewId="0">
      <selection activeCell="E18" sqref="E18"/>
    </sheetView>
  </sheetViews>
  <sheetFormatPr baseColWidth="10" defaultRowHeight="12.75" x14ac:dyDescent="0.2"/>
  <cols>
    <col min="1" max="1" width="3.85546875" style="1" customWidth="1"/>
    <col min="2" max="2" width="62.7109375" style="2" customWidth="1"/>
    <col min="3" max="3" width="14.7109375" style="2" customWidth="1"/>
    <col min="4" max="4" width="17.140625" style="2" customWidth="1"/>
    <col min="5" max="5" width="22.5703125" style="2" customWidth="1"/>
    <col min="6" max="6" width="19.85546875" style="2" customWidth="1"/>
    <col min="7" max="7" width="8.5703125" style="2" customWidth="1"/>
    <col min="8" max="8" width="20" style="2" customWidth="1"/>
    <col min="9" max="9" width="18" style="2" customWidth="1"/>
    <col min="10" max="10" width="19.140625" style="2" customWidth="1"/>
    <col min="11" max="11" width="11.7109375" style="2" bestFit="1" customWidth="1"/>
    <col min="12" max="13" width="11.5703125" style="2" bestFit="1" customWidth="1"/>
    <col min="14" max="14" width="7.5703125" style="2" customWidth="1"/>
    <col min="15" max="15" width="14.28515625" style="2" customWidth="1"/>
    <col min="16" max="16384" width="11.42578125" style="2"/>
  </cols>
  <sheetData>
    <row r="1" spans="1:1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">
      <c r="A2" s="3" t="s">
        <v>15</v>
      </c>
      <c r="B2" s="4" t="s">
        <v>16</v>
      </c>
      <c r="C2" s="5">
        <f>12600+230688+142200+8400+15600+72000+166200+145800</f>
        <v>793488</v>
      </c>
      <c r="D2" s="5" t="s">
        <v>17</v>
      </c>
      <c r="E2" s="5">
        <v>0</v>
      </c>
      <c r="F2" s="5">
        <f>+C2+D2-E2</f>
        <v>793488</v>
      </c>
      <c r="G2" s="5" t="s">
        <v>17</v>
      </c>
      <c r="H2" s="5" t="s">
        <v>17</v>
      </c>
      <c r="I2" s="5">
        <v>59904.01</v>
      </c>
      <c r="J2" s="5">
        <f>+[1]ANTAI!J2+I2</f>
        <v>349025.9</v>
      </c>
      <c r="K2" s="5">
        <f>F2-J2</f>
        <v>444462.1</v>
      </c>
      <c r="L2" s="5" t="s">
        <v>17</v>
      </c>
      <c r="M2" s="5" t="s">
        <v>17</v>
      </c>
      <c r="N2" s="5" t="s">
        <v>17</v>
      </c>
      <c r="O2" s="5" t="s">
        <v>17</v>
      </c>
    </row>
    <row r="3" spans="1:15" x14ac:dyDescent="0.2">
      <c r="A3" s="3" t="s">
        <v>18</v>
      </c>
      <c r="B3" s="4" t="s">
        <v>19</v>
      </c>
      <c r="C3" s="5">
        <f>15600+15600+650+15600+1950</f>
        <v>49400</v>
      </c>
      <c r="D3" s="5" t="s">
        <v>17</v>
      </c>
      <c r="E3" s="5" t="s">
        <v>17</v>
      </c>
      <c r="F3" s="5">
        <f t="shared" ref="F3:F66" si="0">+C3+D3-E3</f>
        <v>49400</v>
      </c>
      <c r="G3" s="5" t="s">
        <v>17</v>
      </c>
      <c r="H3" s="5" t="s">
        <v>17</v>
      </c>
      <c r="I3" s="5">
        <v>5425</v>
      </c>
      <c r="J3" s="5">
        <f>+[1]ANTAI!J3+I3</f>
        <v>29530.059999999998</v>
      </c>
      <c r="K3" s="5">
        <f>F3-J3</f>
        <v>19869.940000000002</v>
      </c>
      <c r="L3" s="5" t="s">
        <v>17</v>
      </c>
      <c r="M3" s="5" t="s">
        <v>17</v>
      </c>
      <c r="N3" s="5" t="s">
        <v>17</v>
      </c>
      <c r="O3" s="5" t="s">
        <v>17</v>
      </c>
    </row>
    <row r="4" spans="1:15" x14ac:dyDescent="0.2">
      <c r="A4" s="3" t="s">
        <v>20</v>
      </c>
      <c r="B4" s="4" t="s">
        <v>21</v>
      </c>
      <c r="C4" s="5">
        <f>7800+2700</f>
        <v>10500</v>
      </c>
      <c r="D4" s="5">
        <v>0</v>
      </c>
      <c r="E4" s="5">
        <v>0</v>
      </c>
      <c r="F4" s="5">
        <f t="shared" si="0"/>
        <v>10500</v>
      </c>
      <c r="G4" s="5" t="s">
        <v>17</v>
      </c>
      <c r="H4" s="5" t="s">
        <v>17</v>
      </c>
      <c r="I4" s="5">
        <v>0</v>
      </c>
      <c r="J4" s="5">
        <f>+[1]ANTAI!J4+I4</f>
        <v>0</v>
      </c>
      <c r="K4" s="5">
        <f t="shared" ref="K4:K67" si="1">F4-J4</f>
        <v>10500</v>
      </c>
      <c r="L4" s="5" t="s">
        <v>17</v>
      </c>
      <c r="M4" s="5" t="s">
        <v>17</v>
      </c>
      <c r="N4" s="5" t="s">
        <v>17</v>
      </c>
      <c r="O4" s="5" t="s">
        <v>17</v>
      </c>
    </row>
    <row r="5" spans="1:15" x14ac:dyDescent="0.2">
      <c r="A5" s="3" t="s">
        <v>22</v>
      </c>
      <c r="B5" s="4" t="s">
        <v>23</v>
      </c>
      <c r="C5" s="5">
        <v>0</v>
      </c>
      <c r="D5" s="5" t="s">
        <v>17</v>
      </c>
      <c r="E5" s="5" t="s">
        <v>17</v>
      </c>
      <c r="F5" s="5">
        <f t="shared" si="0"/>
        <v>0</v>
      </c>
      <c r="G5" s="5" t="s">
        <v>17</v>
      </c>
      <c r="H5" s="5" t="s">
        <v>17</v>
      </c>
      <c r="I5" s="5">
        <v>0</v>
      </c>
      <c r="J5" s="5">
        <f>+[1]ANTAI!J5+I5</f>
        <v>0</v>
      </c>
      <c r="K5" s="5">
        <f t="shared" si="1"/>
        <v>0</v>
      </c>
      <c r="L5" s="5" t="s">
        <v>17</v>
      </c>
      <c r="M5" s="5" t="s">
        <v>17</v>
      </c>
      <c r="N5" s="5" t="s">
        <v>17</v>
      </c>
      <c r="O5" s="5" t="s">
        <v>17</v>
      </c>
    </row>
    <row r="6" spans="1:15" x14ac:dyDescent="0.2">
      <c r="A6" s="3" t="s">
        <v>24</v>
      </c>
      <c r="B6" s="4" t="s">
        <v>25</v>
      </c>
      <c r="C6" s="5" t="s">
        <v>17</v>
      </c>
      <c r="D6" s="5" t="s">
        <v>17</v>
      </c>
      <c r="E6" s="5" t="s">
        <v>17</v>
      </c>
      <c r="F6" s="5">
        <f t="shared" si="0"/>
        <v>0</v>
      </c>
      <c r="G6" s="5" t="s">
        <v>17</v>
      </c>
      <c r="H6" s="5" t="s">
        <v>17</v>
      </c>
      <c r="I6" s="5">
        <v>0</v>
      </c>
      <c r="J6" s="5">
        <f>+[1]ANTAI!J6+I6</f>
        <v>0</v>
      </c>
      <c r="K6" s="5">
        <f t="shared" si="1"/>
        <v>0</v>
      </c>
      <c r="L6" s="5" t="s">
        <v>17</v>
      </c>
      <c r="M6" s="5" t="s">
        <v>17</v>
      </c>
      <c r="N6" s="5" t="s">
        <v>17</v>
      </c>
      <c r="O6" s="5" t="s">
        <v>17</v>
      </c>
    </row>
    <row r="7" spans="1:15" x14ac:dyDescent="0.2">
      <c r="A7" s="3" t="s">
        <v>26</v>
      </c>
      <c r="B7" s="4" t="s">
        <v>27</v>
      </c>
      <c r="C7" s="5" t="s">
        <v>17</v>
      </c>
      <c r="D7" s="5" t="s">
        <v>17</v>
      </c>
      <c r="E7" s="5" t="s">
        <v>17</v>
      </c>
      <c r="F7" s="5">
        <f t="shared" si="0"/>
        <v>0</v>
      </c>
      <c r="G7" s="5" t="s">
        <v>17</v>
      </c>
      <c r="H7" s="5" t="s">
        <v>17</v>
      </c>
      <c r="I7" s="5">
        <v>0</v>
      </c>
      <c r="J7" s="5">
        <f>+[1]ANTAI!J7+I7</f>
        <v>0</v>
      </c>
      <c r="K7" s="5">
        <f t="shared" si="1"/>
        <v>0</v>
      </c>
      <c r="L7" s="5" t="s">
        <v>17</v>
      </c>
      <c r="M7" s="5" t="s">
        <v>17</v>
      </c>
      <c r="N7" s="5" t="s">
        <v>17</v>
      </c>
      <c r="O7" s="5" t="s">
        <v>17</v>
      </c>
    </row>
    <row r="8" spans="1:15" x14ac:dyDescent="0.2">
      <c r="A8" s="3" t="s">
        <v>28</v>
      </c>
      <c r="B8" s="4" t="s">
        <v>29</v>
      </c>
      <c r="C8" s="5" t="s">
        <v>17</v>
      </c>
      <c r="D8" s="5" t="s">
        <v>17</v>
      </c>
      <c r="E8" s="5" t="s">
        <v>17</v>
      </c>
      <c r="F8" s="5">
        <f t="shared" si="0"/>
        <v>0</v>
      </c>
      <c r="G8" s="5" t="s">
        <v>17</v>
      </c>
      <c r="H8" s="5" t="s">
        <v>17</v>
      </c>
      <c r="I8" s="5">
        <v>0</v>
      </c>
      <c r="J8" s="5">
        <f>+[1]ANTAI!J8+I8</f>
        <v>0</v>
      </c>
      <c r="K8" s="5">
        <f t="shared" si="1"/>
        <v>0</v>
      </c>
      <c r="L8" s="5" t="s">
        <v>17</v>
      </c>
      <c r="M8" s="5" t="s">
        <v>17</v>
      </c>
      <c r="N8" s="5" t="s">
        <v>17</v>
      </c>
      <c r="O8" s="5" t="s">
        <v>17</v>
      </c>
    </row>
    <row r="9" spans="1:15" x14ac:dyDescent="0.2">
      <c r="A9" s="3" t="s">
        <v>30</v>
      </c>
      <c r="B9" s="4" t="s">
        <v>31</v>
      </c>
      <c r="C9" s="5" t="s">
        <v>17</v>
      </c>
      <c r="D9" s="5" t="s">
        <v>17</v>
      </c>
      <c r="E9" s="5" t="s">
        <v>17</v>
      </c>
      <c r="F9" s="5">
        <f t="shared" si="0"/>
        <v>0</v>
      </c>
      <c r="G9" s="5" t="s">
        <v>17</v>
      </c>
      <c r="H9" s="5" t="s">
        <v>17</v>
      </c>
      <c r="I9" s="5">
        <v>0</v>
      </c>
      <c r="J9" s="5">
        <f>+[1]ANTAI!J9+I9</f>
        <v>0</v>
      </c>
      <c r="K9" s="5">
        <f t="shared" si="1"/>
        <v>0</v>
      </c>
      <c r="L9" s="5" t="s">
        <v>17</v>
      </c>
      <c r="M9" s="5" t="s">
        <v>17</v>
      </c>
      <c r="N9" s="5" t="s">
        <v>17</v>
      </c>
      <c r="O9" s="5" t="s">
        <v>17</v>
      </c>
    </row>
    <row r="10" spans="1:15" x14ac:dyDescent="0.2">
      <c r="A10" s="3" t="s">
        <v>32</v>
      </c>
      <c r="B10" s="4" t="s">
        <v>33</v>
      </c>
      <c r="C10" s="5" t="s">
        <v>17</v>
      </c>
      <c r="D10" s="5" t="s">
        <v>17</v>
      </c>
      <c r="E10" s="5" t="s">
        <v>17</v>
      </c>
      <c r="F10" s="5">
        <f t="shared" si="0"/>
        <v>0</v>
      </c>
      <c r="G10" s="5" t="s">
        <v>17</v>
      </c>
      <c r="H10" s="5" t="s">
        <v>17</v>
      </c>
      <c r="I10" s="5">
        <v>0</v>
      </c>
      <c r="J10" s="5">
        <f>+[1]ANTAI!J10+I10</f>
        <v>0</v>
      </c>
      <c r="K10" s="5">
        <f t="shared" si="1"/>
        <v>0</v>
      </c>
      <c r="L10" s="5" t="s">
        <v>17</v>
      </c>
      <c r="M10" s="5" t="s">
        <v>17</v>
      </c>
      <c r="N10" s="5" t="s">
        <v>17</v>
      </c>
      <c r="O10" s="5" t="s">
        <v>17</v>
      </c>
    </row>
    <row r="11" spans="1:15" x14ac:dyDescent="0.2">
      <c r="A11" s="3" t="s">
        <v>34</v>
      </c>
      <c r="B11" s="4" t="s">
        <v>35</v>
      </c>
      <c r="C11" s="5" t="s">
        <v>17</v>
      </c>
      <c r="D11" s="5" t="s">
        <v>17</v>
      </c>
      <c r="E11" s="5" t="s">
        <v>17</v>
      </c>
      <c r="F11" s="5">
        <f t="shared" si="0"/>
        <v>0</v>
      </c>
      <c r="G11" s="5" t="s">
        <v>17</v>
      </c>
      <c r="H11" s="5" t="s">
        <v>17</v>
      </c>
      <c r="I11" s="5">
        <v>0</v>
      </c>
      <c r="J11" s="5">
        <f>+[1]ANTAI!J11+I11</f>
        <v>0</v>
      </c>
      <c r="K11" s="5">
        <f t="shared" si="1"/>
        <v>0</v>
      </c>
      <c r="L11" s="5" t="s">
        <v>17</v>
      </c>
      <c r="M11" s="5" t="s">
        <v>17</v>
      </c>
      <c r="N11" s="5" t="s">
        <v>17</v>
      </c>
      <c r="O11" s="5" t="s">
        <v>17</v>
      </c>
    </row>
    <row r="12" spans="1:15" x14ac:dyDescent="0.2">
      <c r="A12" s="3" t="s">
        <v>36</v>
      </c>
      <c r="B12" s="4" t="s">
        <v>37</v>
      </c>
      <c r="C12" s="5">
        <v>28080</v>
      </c>
      <c r="D12" s="5" t="s">
        <v>17</v>
      </c>
      <c r="E12" s="5" t="s">
        <v>17</v>
      </c>
      <c r="F12" s="5">
        <f t="shared" si="0"/>
        <v>28080</v>
      </c>
      <c r="G12" s="5" t="s">
        <v>17</v>
      </c>
      <c r="H12" s="5" t="s">
        <v>17</v>
      </c>
      <c r="I12" s="5">
        <v>1620</v>
      </c>
      <c r="J12" s="5">
        <f>+[1]ANTAI!J12+I12</f>
        <v>12900</v>
      </c>
      <c r="K12" s="5">
        <f t="shared" si="1"/>
        <v>15180</v>
      </c>
      <c r="L12" s="5" t="s">
        <v>17</v>
      </c>
      <c r="M12" s="5" t="s">
        <v>17</v>
      </c>
      <c r="N12" s="5" t="s">
        <v>17</v>
      </c>
      <c r="O12" s="5" t="s">
        <v>17</v>
      </c>
    </row>
    <row r="13" spans="1:15" x14ac:dyDescent="0.2">
      <c r="A13" s="3" t="s">
        <v>38</v>
      </c>
      <c r="B13" s="4" t="s">
        <v>37</v>
      </c>
      <c r="C13" s="5">
        <v>0</v>
      </c>
      <c r="D13" s="5" t="s">
        <v>17</v>
      </c>
      <c r="E13" s="5" t="s">
        <v>17</v>
      </c>
      <c r="F13" s="5">
        <f t="shared" si="0"/>
        <v>0</v>
      </c>
      <c r="G13" s="5" t="s">
        <v>17</v>
      </c>
      <c r="H13" s="5" t="s">
        <v>17</v>
      </c>
      <c r="I13" s="5">
        <v>0</v>
      </c>
      <c r="J13" s="5">
        <f>+[1]ANTAI!J13+I13</f>
        <v>0</v>
      </c>
      <c r="K13" s="5">
        <f t="shared" si="1"/>
        <v>0</v>
      </c>
      <c r="L13" s="5" t="s">
        <v>17</v>
      </c>
      <c r="M13" s="5" t="s">
        <v>17</v>
      </c>
      <c r="N13" s="5" t="s">
        <v>17</v>
      </c>
      <c r="O13" s="5" t="s">
        <v>17</v>
      </c>
    </row>
    <row r="14" spans="1:15" x14ac:dyDescent="0.2">
      <c r="A14" s="3" t="s">
        <v>39</v>
      </c>
      <c r="B14" s="4" t="s">
        <v>40</v>
      </c>
      <c r="C14" s="5">
        <f>13200+26800+15400</f>
        <v>55400</v>
      </c>
      <c r="D14" s="5" t="s">
        <v>17</v>
      </c>
      <c r="E14" s="5" t="s">
        <v>17</v>
      </c>
      <c r="F14" s="5">
        <f t="shared" si="0"/>
        <v>55400</v>
      </c>
      <c r="G14" s="5" t="s">
        <v>17</v>
      </c>
      <c r="H14" s="5" t="s">
        <v>17</v>
      </c>
      <c r="I14" s="5">
        <v>0</v>
      </c>
      <c r="J14" s="5">
        <f>+[1]ANTAI!J14+I14</f>
        <v>27699.96</v>
      </c>
      <c r="K14" s="5">
        <f t="shared" si="1"/>
        <v>27700.04</v>
      </c>
      <c r="L14" s="5" t="s">
        <v>17</v>
      </c>
      <c r="M14" s="5" t="s">
        <v>17</v>
      </c>
      <c r="N14" s="5" t="s">
        <v>17</v>
      </c>
      <c r="O14" s="5" t="s">
        <v>17</v>
      </c>
    </row>
    <row r="15" spans="1:15" x14ac:dyDescent="0.2">
      <c r="A15" s="3" t="s">
        <v>41</v>
      </c>
      <c r="B15" s="4" t="s">
        <v>42</v>
      </c>
      <c r="C15" s="5" t="s">
        <v>17</v>
      </c>
      <c r="D15" s="5" t="s">
        <v>17</v>
      </c>
      <c r="E15" s="5" t="s">
        <v>17</v>
      </c>
      <c r="F15" s="5">
        <f t="shared" si="0"/>
        <v>0</v>
      </c>
      <c r="G15" s="5" t="s">
        <v>17</v>
      </c>
      <c r="H15" s="5" t="s">
        <v>17</v>
      </c>
      <c r="I15" s="5">
        <v>0</v>
      </c>
      <c r="J15" s="5">
        <f>+[1]ANTAI!J15+I15</f>
        <v>0</v>
      </c>
      <c r="K15" s="5">
        <f t="shared" si="1"/>
        <v>0</v>
      </c>
      <c r="L15" s="5" t="s">
        <v>17</v>
      </c>
      <c r="M15" s="5" t="s">
        <v>17</v>
      </c>
      <c r="N15" s="5" t="s">
        <v>17</v>
      </c>
      <c r="O15" s="5" t="s">
        <v>17</v>
      </c>
    </row>
    <row r="16" spans="1:15" x14ac:dyDescent="0.2">
      <c r="A16" s="3" t="s">
        <v>43</v>
      </c>
      <c r="B16" s="4" t="s">
        <v>44</v>
      </c>
      <c r="C16" s="5">
        <f>1650+12650+8250+550+1100+2796+12650+8388</f>
        <v>48034</v>
      </c>
      <c r="D16" s="5" t="s">
        <v>17</v>
      </c>
      <c r="E16" s="5" t="s">
        <v>17</v>
      </c>
      <c r="F16" s="5">
        <f t="shared" si="0"/>
        <v>48034</v>
      </c>
      <c r="G16" s="5" t="s">
        <v>17</v>
      </c>
      <c r="H16" s="5" t="s">
        <v>17</v>
      </c>
      <c r="I16" s="5">
        <v>0</v>
      </c>
      <c r="J16" s="5">
        <f>+[1]ANTAI!J16+I16</f>
        <v>13743.22</v>
      </c>
      <c r="K16" s="5">
        <f t="shared" si="1"/>
        <v>34290.78</v>
      </c>
      <c r="L16" s="5" t="s">
        <v>17</v>
      </c>
      <c r="M16" s="5" t="s">
        <v>17</v>
      </c>
      <c r="N16" s="5" t="s">
        <v>17</v>
      </c>
      <c r="O16" s="5" t="s">
        <v>17</v>
      </c>
    </row>
    <row r="17" spans="1:15" x14ac:dyDescent="0.2">
      <c r="A17" s="3" t="s">
        <v>45</v>
      </c>
      <c r="B17" s="4" t="s">
        <v>46</v>
      </c>
      <c r="C17" s="5">
        <f>5372+36627+21382+1089+2030+9201+23631+19002</f>
        <v>118334</v>
      </c>
      <c r="D17" s="5" t="s">
        <v>17</v>
      </c>
      <c r="E17" s="5" t="s">
        <v>17</v>
      </c>
      <c r="F17" s="5">
        <f t="shared" si="0"/>
        <v>118334</v>
      </c>
      <c r="G17" s="5" t="s">
        <v>17</v>
      </c>
      <c r="H17" s="5" t="s">
        <v>17</v>
      </c>
      <c r="I17" s="5">
        <v>8031.48</v>
      </c>
      <c r="J17" s="5">
        <f>+[1]ANTAI!J17+I17</f>
        <v>51530.84</v>
      </c>
      <c r="K17" s="5">
        <f t="shared" si="1"/>
        <v>66803.16</v>
      </c>
      <c r="L17" s="5" t="s">
        <v>17</v>
      </c>
      <c r="M17" s="5" t="s">
        <v>17</v>
      </c>
      <c r="N17" s="5" t="s">
        <v>17</v>
      </c>
      <c r="O17" s="5" t="s">
        <v>17</v>
      </c>
    </row>
    <row r="18" spans="1:15" x14ac:dyDescent="0.2">
      <c r="A18" s="3" t="s">
        <v>47</v>
      </c>
      <c r="B18" s="4" t="s">
        <v>48</v>
      </c>
      <c r="C18" s="5">
        <f>438+3917+2279+126+234+1090+2727+2217</f>
        <v>13028</v>
      </c>
      <c r="D18" s="5" t="s">
        <v>17</v>
      </c>
      <c r="E18" s="5" t="s">
        <v>17</v>
      </c>
      <c r="F18" s="5">
        <f t="shared" si="0"/>
        <v>13028</v>
      </c>
      <c r="G18" s="5" t="s">
        <v>17</v>
      </c>
      <c r="H18" s="5" t="s">
        <v>17</v>
      </c>
      <c r="I18" s="5">
        <v>982.57</v>
      </c>
      <c r="J18" s="5">
        <f>+[1]ANTAI!J18+I18</f>
        <v>5711.62</v>
      </c>
      <c r="K18" s="5">
        <f t="shared" si="1"/>
        <v>7316.38</v>
      </c>
      <c r="L18" s="5" t="s">
        <v>17</v>
      </c>
      <c r="M18" s="5" t="s">
        <v>17</v>
      </c>
      <c r="N18" s="5" t="s">
        <v>17</v>
      </c>
      <c r="O18" s="5" t="s">
        <v>17</v>
      </c>
    </row>
    <row r="19" spans="1:15" x14ac:dyDescent="0.2">
      <c r="A19" s="3" t="s">
        <v>49</v>
      </c>
      <c r="B19" s="4" t="s">
        <v>50</v>
      </c>
      <c r="C19" s="5">
        <f>891+6046+3514+177+328+1526+3818+3103</f>
        <v>19403</v>
      </c>
      <c r="D19" s="5" t="s">
        <v>17</v>
      </c>
      <c r="E19" s="5" t="s">
        <v>17</v>
      </c>
      <c r="F19" s="5">
        <f t="shared" si="0"/>
        <v>19403</v>
      </c>
      <c r="G19" s="5" t="s">
        <v>17</v>
      </c>
      <c r="H19" s="5" t="s">
        <v>17</v>
      </c>
      <c r="I19" s="5">
        <v>1375.57</v>
      </c>
      <c r="J19" s="5">
        <f>+[1]ANTAI!J19+I19</f>
        <v>8577.77</v>
      </c>
      <c r="K19" s="5">
        <f t="shared" si="1"/>
        <v>10825.23</v>
      </c>
      <c r="L19" s="5" t="s">
        <v>17</v>
      </c>
      <c r="M19" s="5" t="s">
        <v>17</v>
      </c>
      <c r="N19" s="5" t="s">
        <v>17</v>
      </c>
      <c r="O19" s="5" t="s">
        <v>17</v>
      </c>
    </row>
    <row r="20" spans="1:15" x14ac:dyDescent="0.2">
      <c r="A20" s="3" t="s">
        <v>51</v>
      </c>
      <c r="B20" s="4" t="s">
        <v>52</v>
      </c>
      <c r="C20" s="5">
        <f>88+784+456+26+47+218+546+444</f>
        <v>2609</v>
      </c>
      <c r="D20" s="5" t="s">
        <v>17</v>
      </c>
      <c r="E20" s="5" t="s">
        <v>17</v>
      </c>
      <c r="F20" s="5">
        <f t="shared" si="0"/>
        <v>2609</v>
      </c>
      <c r="G20" s="5" t="s">
        <v>17</v>
      </c>
      <c r="H20" s="5" t="s">
        <v>17</v>
      </c>
      <c r="I20" s="5">
        <v>196.53</v>
      </c>
      <c r="J20" s="5">
        <f>+[1]ANTAI!J20+I20</f>
        <v>1142.49</v>
      </c>
      <c r="K20" s="5">
        <f t="shared" si="1"/>
        <v>1466.51</v>
      </c>
      <c r="L20" s="5" t="s">
        <v>17</v>
      </c>
      <c r="M20" s="5" t="s">
        <v>17</v>
      </c>
      <c r="N20" s="5" t="s">
        <v>17</v>
      </c>
      <c r="O20" s="5" t="s">
        <v>17</v>
      </c>
    </row>
    <row r="21" spans="1:15" x14ac:dyDescent="0.2">
      <c r="A21" s="3" t="s">
        <v>53</v>
      </c>
      <c r="B21" s="4" t="s">
        <v>54</v>
      </c>
      <c r="C21" s="5" t="s">
        <v>17</v>
      </c>
      <c r="D21" s="5" t="s">
        <v>17</v>
      </c>
      <c r="E21" s="5" t="s">
        <v>17</v>
      </c>
      <c r="F21" s="5">
        <f t="shared" si="0"/>
        <v>0</v>
      </c>
      <c r="G21" s="5" t="s">
        <v>17</v>
      </c>
      <c r="H21" s="5" t="s">
        <v>17</v>
      </c>
      <c r="I21" s="5">
        <v>0</v>
      </c>
      <c r="J21" s="5">
        <f>+[1]ANTAI!J21+I21</f>
        <v>0</v>
      </c>
      <c r="K21" s="5">
        <f t="shared" si="1"/>
        <v>0</v>
      </c>
      <c r="L21" s="5" t="s">
        <v>17</v>
      </c>
      <c r="M21" s="5" t="s">
        <v>17</v>
      </c>
      <c r="N21" s="5" t="s">
        <v>17</v>
      </c>
      <c r="O21" s="5" t="s">
        <v>17</v>
      </c>
    </row>
    <row r="22" spans="1:15" x14ac:dyDescent="0.2">
      <c r="A22" s="3" t="s">
        <v>55</v>
      </c>
      <c r="B22" s="4" t="s">
        <v>56</v>
      </c>
      <c r="C22" s="5">
        <f>11700+4500</f>
        <v>16200</v>
      </c>
      <c r="D22" s="5" t="s">
        <v>17</v>
      </c>
      <c r="E22" s="5" t="s">
        <v>17</v>
      </c>
      <c r="F22" s="5">
        <f t="shared" si="0"/>
        <v>16200</v>
      </c>
      <c r="G22" s="5" t="s">
        <v>17</v>
      </c>
      <c r="H22" s="5" t="s">
        <v>17</v>
      </c>
      <c r="I22" s="5">
        <v>0</v>
      </c>
      <c r="J22" s="5">
        <f>+[1]ANTAI!J22+I22</f>
        <v>0</v>
      </c>
      <c r="K22" s="5">
        <f t="shared" si="1"/>
        <v>16200</v>
      </c>
      <c r="L22" s="5" t="s">
        <v>17</v>
      </c>
      <c r="M22" s="5" t="s">
        <v>17</v>
      </c>
      <c r="N22" s="5" t="s">
        <v>17</v>
      </c>
      <c r="O22" s="5" t="s">
        <v>17</v>
      </c>
    </row>
    <row r="23" spans="1:15" x14ac:dyDescent="0.2">
      <c r="A23" s="3" t="s">
        <v>57</v>
      </c>
      <c r="B23" s="4" t="s">
        <v>58</v>
      </c>
      <c r="C23" s="5">
        <f>4200</f>
        <v>4200</v>
      </c>
      <c r="D23" s="5" t="s">
        <v>17</v>
      </c>
      <c r="E23" s="5" t="s">
        <v>17</v>
      </c>
      <c r="F23" s="5">
        <f t="shared" si="0"/>
        <v>4200</v>
      </c>
      <c r="G23" s="5" t="s">
        <v>17</v>
      </c>
      <c r="H23" s="5" t="s">
        <v>17</v>
      </c>
      <c r="I23" s="5">
        <v>0</v>
      </c>
      <c r="J23" s="5">
        <f>+[1]ANTAI!J23+I23</f>
        <v>0</v>
      </c>
      <c r="K23" s="5">
        <f t="shared" si="1"/>
        <v>4200</v>
      </c>
      <c r="L23" s="5" t="s">
        <v>17</v>
      </c>
      <c r="M23" s="5" t="s">
        <v>17</v>
      </c>
      <c r="N23" s="5" t="s">
        <v>17</v>
      </c>
      <c r="O23" s="5" t="s">
        <v>17</v>
      </c>
    </row>
    <row r="24" spans="1:15" x14ac:dyDescent="0.2">
      <c r="A24" s="3" t="s">
        <v>59</v>
      </c>
      <c r="B24" s="4" t="s">
        <v>60</v>
      </c>
      <c r="C24" s="5" t="s">
        <v>17</v>
      </c>
      <c r="D24" s="5" t="s">
        <v>17</v>
      </c>
      <c r="E24" s="5" t="s">
        <v>17</v>
      </c>
      <c r="F24" s="5">
        <f t="shared" si="0"/>
        <v>0</v>
      </c>
      <c r="G24" s="5" t="s">
        <v>17</v>
      </c>
      <c r="H24" s="5" t="s">
        <v>17</v>
      </c>
      <c r="I24" s="5">
        <v>0</v>
      </c>
      <c r="J24" s="5">
        <f>+[1]ANTAI!J24+I24</f>
        <v>0</v>
      </c>
      <c r="K24" s="5">
        <f t="shared" si="1"/>
        <v>0</v>
      </c>
      <c r="L24" s="5" t="s">
        <v>17</v>
      </c>
      <c r="M24" s="5" t="s">
        <v>17</v>
      </c>
      <c r="N24" s="5" t="s">
        <v>17</v>
      </c>
      <c r="O24" s="5" t="s">
        <v>17</v>
      </c>
    </row>
    <row r="25" spans="1:15" x14ac:dyDescent="0.2">
      <c r="A25" s="3" t="s">
        <v>61</v>
      </c>
      <c r="B25" s="4" t="s">
        <v>62</v>
      </c>
      <c r="C25" s="5" t="s">
        <v>17</v>
      </c>
      <c r="D25" s="5" t="s">
        <v>17</v>
      </c>
      <c r="E25" s="5" t="s">
        <v>17</v>
      </c>
      <c r="F25" s="5">
        <f t="shared" si="0"/>
        <v>0</v>
      </c>
      <c r="G25" s="5" t="s">
        <v>17</v>
      </c>
      <c r="H25" s="5" t="s">
        <v>17</v>
      </c>
      <c r="I25" s="5">
        <v>0</v>
      </c>
      <c r="J25" s="5">
        <f>+[1]ANTAI!J25+I25</f>
        <v>0</v>
      </c>
      <c r="K25" s="5">
        <f t="shared" si="1"/>
        <v>0</v>
      </c>
      <c r="L25" s="5" t="s">
        <v>17</v>
      </c>
      <c r="M25" s="5" t="s">
        <v>17</v>
      </c>
      <c r="N25" s="5" t="s">
        <v>17</v>
      </c>
      <c r="O25" s="5" t="s">
        <v>17</v>
      </c>
    </row>
    <row r="26" spans="1:15" x14ac:dyDescent="0.2">
      <c r="A26" s="3" t="s">
        <v>63</v>
      </c>
      <c r="B26" s="4" t="s">
        <v>64</v>
      </c>
      <c r="C26" s="5" t="s">
        <v>17</v>
      </c>
      <c r="D26" s="5" t="s">
        <v>17</v>
      </c>
      <c r="E26" s="5" t="s">
        <v>17</v>
      </c>
      <c r="F26" s="5">
        <f t="shared" si="0"/>
        <v>0</v>
      </c>
      <c r="G26" s="5" t="s">
        <v>17</v>
      </c>
      <c r="H26" s="5" t="s">
        <v>17</v>
      </c>
      <c r="I26" s="5">
        <v>0</v>
      </c>
      <c r="J26" s="5">
        <f>+[1]ANTAI!J26+I26</f>
        <v>0</v>
      </c>
      <c r="K26" s="5">
        <f t="shared" si="1"/>
        <v>0</v>
      </c>
      <c r="L26" s="5" t="s">
        <v>17</v>
      </c>
      <c r="M26" s="5" t="s">
        <v>17</v>
      </c>
      <c r="N26" s="5" t="s">
        <v>17</v>
      </c>
      <c r="O26" s="5" t="s">
        <v>17</v>
      </c>
    </row>
    <row r="27" spans="1:15" x14ac:dyDescent="0.2">
      <c r="A27" s="3" t="s">
        <v>65</v>
      </c>
      <c r="B27" s="4" t="s">
        <v>66</v>
      </c>
      <c r="C27" s="5" t="s">
        <v>17</v>
      </c>
      <c r="D27" s="5" t="s">
        <v>17</v>
      </c>
      <c r="E27" s="5" t="s">
        <v>17</v>
      </c>
      <c r="F27" s="5">
        <f t="shared" si="0"/>
        <v>0</v>
      </c>
      <c r="G27" s="5" t="s">
        <v>17</v>
      </c>
      <c r="H27" s="5" t="s">
        <v>17</v>
      </c>
      <c r="I27" s="5">
        <v>0</v>
      </c>
      <c r="J27" s="5">
        <f>+[1]ANTAI!J27+I27</f>
        <v>0</v>
      </c>
      <c r="K27" s="5">
        <f t="shared" si="1"/>
        <v>0</v>
      </c>
      <c r="L27" s="5" t="s">
        <v>17</v>
      </c>
      <c r="M27" s="5" t="s">
        <v>17</v>
      </c>
      <c r="N27" s="5" t="s">
        <v>17</v>
      </c>
      <c r="O27" s="5" t="s">
        <v>17</v>
      </c>
    </row>
    <row r="28" spans="1:15" x14ac:dyDescent="0.2">
      <c r="A28" s="3" t="s">
        <v>67</v>
      </c>
      <c r="B28" s="4" t="s">
        <v>68</v>
      </c>
      <c r="C28" s="5">
        <f>1000+7000+7000</f>
        <v>15000</v>
      </c>
      <c r="D28" s="5">
        <v>0</v>
      </c>
      <c r="E28" s="5" t="s">
        <v>17</v>
      </c>
      <c r="F28" s="5">
        <f t="shared" si="0"/>
        <v>15000</v>
      </c>
      <c r="G28" s="5" t="s">
        <v>17</v>
      </c>
      <c r="H28" s="5" t="s">
        <v>17</v>
      </c>
      <c r="I28" s="5">
        <v>242.11</v>
      </c>
      <c r="J28" s="5">
        <f>+[1]ANTAI!J28+I28</f>
        <v>2360.9500000000003</v>
      </c>
      <c r="K28" s="5">
        <f t="shared" si="1"/>
        <v>12639.05</v>
      </c>
      <c r="L28" s="5" t="s">
        <v>17</v>
      </c>
      <c r="M28" s="5" t="s">
        <v>17</v>
      </c>
      <c r="N28" s="5" t="s">
        <v>17</v>
      </c>
      <c r="O28" s="5" t="s">
        <v>17</v>
      </c>
    </row>
    <row r="29" spans="1:15" x14ac:dyDescent="0.2">
      <c r="A29" s="3" t="s">
        <v>69</v>
      </c>
      <c r="B29" s="4" t="s">
        <v>27</v>
      </c>
      <c r="C29" s="5" t="s">
        <v>17</v>
      </c>
      <c r="D29" s="5" t="s">
        <v>17</v>
      </c>
      <c r="E29" s="5" t="s">
        <v>17</v>
      </c>
      <c r="F29" s="5">
        <f t="shared" si="0"/>
        <v>0</v>
      </c>
      <c r="G29" s="5" t="s">
        <v>17</v>
      </c>
      <c r="H29" s="5" t="s">
        <v>17</v>
      </c>
      <c r="I29" s="5">
        <v>0</v>
      </c>
      <c r="J29" s="5">
        <f>+[1]ANTAI!J29+I29</f>
        <v>0</v>
      </c>
      <c r="K29" s="5">
        <f t="shared" si="1"/>
        <v>0</v>
      </c>
      <c r="L29" s="5" t="s">
        <v>17</v>
      </c>
      <c r="M29" s="5" t="s">
        <v>17</v>
      </c>
      <c r="N29" s="5" t="s">
        <v>17</v>
      </c>
      <c r="O29" s="5" t="s">
        <v>17</v>
      </c>
    </row>
    <row r="30" spans="1:15" x14ac:dyDescent="0.2">
      <c r="A30" s="3" t="s">
        <v>70</v>
      </c>
      <c r="B30" s="4" t="s">
        <v>37</v>
      </c>
      <c r="C30" s="5" t="s">
        <v>17</v>
      </c>
      <c r="D30" s="5" t="s">
        <v>17</v>
      </c>
      <c r="E30" s="5" t="s">
        <v>17</v>
      </c>
      <c r="F30" s="5">
        <f t="shared" si="0"/>
        <v>0</v>
      </c>
      <c r="G30" s="5" t="s">
        <v>17</v>
      </c>
      <c r="H30" s="5" t="s">
        <v>17</v>
      </c>
      <c r="I30" s="5">
        <v>0</v>
      </c>
      <c r="J30" s="5">
        <f>+[1]ANTAI!J30+I30</f>
        <v>0</v>
      </c>
      <c r="K30" s="5">
        <f t="shared" si="1"/>
        <v>0</v>
      </c>
      <c r="L30" s="5" t="s">
        <v>17</v>
      </c>
      <c r="M30" s="5" t="s">
        <v>17</v>
      </c>
      <c r="N30" s="5" t="s">
        <v>17</v>
      </c>
      <c r="O30" s="5" t="s">
        <v>17</v>
      </c>
    </row>
    <row r="31" spans="1:15" x14ac:dyDescent="0.2">
      <c r="A31" s="3" t="s">
        <v>71</v>
      </c>
      <c r="B31" s="4" t="s">
        <v>72</v>
      </c>
      <c r="C31" s="5" t="s">
        <v>17</v>
      </c>
      <c r="D31" s="5" t="s">
        <v>17</v>
      </c>
      <c r="E31" s="5" t="s">
        <v>17</v>
      </c>
      <c r="F31" s="5">
        <f t="shared" si="0"/>
        <v>0</v>
      </c>
      <c r="G31" s="5" t="s">
        <v>17</v>
      </c>
      <c r="H31" s="5" t="s">
        <v>17</v>
      </c>
      <c r="I31" s="5">
        <v>0</v>
      </c>
      <c r="J31" s="5">
        <f>+[1]ANTAI!J31+I31</f>
        <v>0</v>
      </c>
      <c r="K31" s="5">
        <f t="shared" si="1"/>
        <v>0</v>
      </c>
      <c r="L31" s="5" t="s">
        <v>17</v>
      </c>
      <c r="M31" s="5" t="s">
        <v>17</v>
      </c>
      <c r="N31" s="5" t="s">
        <v>17</v>
      </c>
      <c r="O31" s="5" t="s">
        <v>17</v>
      </c>
    </row>
    <row r="32" spans="1:15" x14ac:dyDescent="0.2">
      <c r="A32" s="3" t="s">
        <v>73</v>
      </c>
      <c r="B32" s="4" t="s">
        <v>42</v>
      </c>
      <c r="C32" s="5" t="s">
        <v>17</v>
      </c>
      <c r="D32" s="5" t="s">
        <v>17</v>
      </c>
      <c r="E32" s="5" t="s">
        <v>17</v>
      </c>
      <c r="F32" s="5">
        <f t="shared" si="0"/>
        <v>0</v>
      </c>
      <c r="G32" s="5" t="s">
        <v>17</v>
      </c>
      <c r="H32" s="5" t="s">
        <v>17</v>
      </c>
      <c r="I32" s="5">
        <v>0</v>
      </c>
      <c r="J32" s="5">
        <f>+[1]ANTAI!J32+I32</f>
        <v>0</v>
      </c>
      <c r="K32" s="5">
        <f t="shared" si="1"/>
        <v>0</v>
      </c>
      <c r="L32" s="5" t="s">
        <v>17</v>
      </c>
      <c r="M32" s="5" t="s">
        <v>17</v>
      </c>
      <c r="N32" s="5" t="s">
        <v>17</v>
      </c>
      <c r="O32" s="5" t="s">
        <v>17</v>
      </c>
    </row>
    <row r="33" spans="1:15" x14ac:dyDescent="0.2">
      <c r="A33" s="3" t="s">
        <v>74</v>
      </c>
      <c r="B33" s="4" t="s">
        <v>75</v>
      </c>
      <c r="C33" s="5" t="s">
        <v>17</v>
      </c>
      <c r="D33" s="5" t="s">
        <v>17</v>
      </c>
      <c r="E33" s="5" t="s">
        <v>17</v>
      </c>
      <c r="F33" s="5">
        <f t="shared" si="0"/>
        <v>0</v>
      </c>
      <c r="G33" s="5" t="s">
        <v>17</v>
      </c>
      <c r="H33" s="5" t="s">
        <v>17</v>
      </c>
      <c r="I33" s="5">
        <v>0</v>
      </c>
      <c r="J33" s="5">
        <f>+[1]ANTAI!J33+I33</f>
        <v>0</v>
      </c>
      <c r="K33" s="5">
        <f t="shared" si="1"/>
        <v>0</v>
      </c>
      <c r="L33" s="5" t="s">
        <v>17</v>
      </c>
      <c r="M33" s="5" t="s">
        <v>17</v>
      </c>
      <c r="N33" s="5" t="s">
        <v>17</v>
      </c>
      <c r="O33" s="5" t="s">
        <v>17</v>
      </c>
    </row>
    <row r="34" spans="1:15" x14ac:dyDescent="0.2">
      <c r="A34" s="3" t="s">
        <v>76</v>
      </c>
      <c r="B34" s="4" t="s">
        <v>77</v>
      </c>
      <c r="C34" s="5" t="s">
        <v>17</v>
      </c>
      <c r="D34" s="5" t="s">
        <v>17</v>
      </c>
      <c r="E34" s="5" t="s">
        <v>17</v>
      </c>
      <c r="F34" s="5">
        <f t="shared" si="0"/>
        <v>0</v>
      </c>
      <c r="G34" s="5" t="s">
        <v>17</v>
      </c>
      <c r="H34" s="5" t="s">
        <v>17</v>
      </c>
      <c r="I34" s="5">
        <v>0</v>
      </c>
      <c r="J34" s="5">
        <f>+[1]ANTAI!J34+I34</f>
        <v>0</v>
      </c>
      <c r="K34" s="5">
        <f t="shared" si="1"/>
        <v>0</v>
      </c>
      <c r="L34" s="5" t="s">
        <v>17</v>
      </c>
      <c r="M34" s="5" t="s">
        <v>17</v>
      </c>
      <c r="N34" s="5" t="s">
        <v>17</v>
      </c>
      <c r="O34" s="5" t="s">
        <v>17</v>
      </c>
    </row>
    <row r="35" spans="1:15" x14ac:dyDescent="0.2">
      <c r="A35" s="3" t="s">
        <v>78</v>
      </c>
      <c r="B35" s="4" t="s">
        <v>58</v>
      </c>
      <c r="C35" s="5" t="s">
        <v>17</v>
      </c>
      <c r="D35" s="5" t="s">
        <v>17</v>
      </c>
      <c r="E35" s="5" t="s">
        <v>17</v>
      </c>
      <c r="F35" s="5">
        <f t="shared" si="0"/>
        <v>0</v>
      </c>
      <c r="G35" s="5" t="s">
        <v>17</v>
      </c>
      <c r="H35" s="5" t="s">
        <v>17</v>
      </c>
      <c r="I35" s="5">
        <v>0</v>
      </c>
      <c r="J35" s="5">
        <f>+[1]ANTAI!J35+I35</f>
        <v>0</v>
      </c>
      <c r="K35" s="5">
        <f t="shared" si="1"/>
        <v>0</v>
      </c>
      <c r="L35" s="5" t="s">
        <v>17</v>
      </c>
      <c r="M35" s="5" t="s">
        <v>17</v>
      </c>
      <c r="N35" s="5" t="s">
        <v>17</v>
      </c>
      <c r="O35" s="5" t="s">
        <v>17</v>
      </c>
    </row>
    <row r="36" spans="1:15" x14ac:dyDescent="0.2">
      <c r="A36" s="3" t="s">
        <v>79</v>
      </c>
      <c r="B36" s="4" t="s">
        <v>80</v>
      </c>
      <c r="C36" s="5" t="s">
        <v>17</v>
      </c>
      <c r="D36" s="5" t="s">
        <v>17</v>
      </c>
      <c r="E36" s="5" t="s">
        <v>17</v>
      </c>
      <c r="F36" s="5">
        <f t="shared" si="0"/>
        <v>0</v>
      </c>
      <c r="G36" s="5" t="s">
        <v>17</v>
      </c>
      <c r="H36" s="5" t="s">
        <v>17</v>
      </c>
      <c r="I36" s="5">
        <v>0</v>
      </c>
      <c r="J36" s="5">
        <f>+[1]ANTAI!J36+I36</f>
        <v>0</v>
      </c>
      <c r="K36" s="5">
        <f t="shared" si="1"/>
        <v>0</v>
      </c>
      <c r="L36" s="5" t="s">
        <v>17</v>
      </c>
      <c r="M36" s="5" t="s">
        <v>17</v>
      </c>
      <c r="N36" s="5" t="s">
        <v>17</v>
      </c>
      <c r="O36" s="5" t="s">
        <v>17</v>
      </c>
    </row>
    <row r="37" spans="1:15" x14ac:dyDescent="0.2">
      <c r="A37" s="3" t="s">
        <v>81</v>
      </c>
      <c r="B37" s="4" t="s">
        <v>82</v>
      </c>
      <c r="C37" s="5" t="s">
        <v>17</v>
      </c>
      <c r="D37" s="5" t="s">
        <v>17</v>
      </c>
      <c r="E37" s="5" t="s">
        <v>17</v>
      </c>
      <c r="F37" s="5">
        <f t="shared" si="0"/>
        <v>0</v>
      </c>
      <c r="G37" s="5" t="s">
        <v>17</v>
      </c>
      <c r="H37" s="5" t="s">
        <v>17</v>
      </c>
      <c r="I37" s="5">
        <v>0</v>
      </c>
      <c r="J37" s="5">
        <f>+[1]ANTAI!J37+I37</f>
        <v>0</v>
      </c>
      <c r="K37" s="5">
        <f t="shared" si="1"/>
        <v>0</v>
      </c>
      <c r="L37" s="5" t="s">
        <v>17</v>
      </c>
      <c r="M37" s="5" t="s">
        <v>17</v>
      </c>
      <c r="N37" s="5" t="s">
        <v>17</v>
      </c>
      <c r="O37" s="5" t="s">
        <v>17</v>
      </c>
    </row>
    <row r="38" spans="1:15" x14ac:dyDescent="0.2">
      <c r="A38" s="3" t="s">
        <v>83</v>
      </c>
      <c r="B38" s="4" t="s">
        <v>84</v>
      </c>
      <c r="C38" s="5" t="s">
        <v>17</v>
      </c>
      <c r="D38" s="5" t="s">
        <v>17</v>
      </c>
      <c r="E38" s="5" t="s">
        <v>17</v>
      </c>
      <c r="F38" s="5">
        <f t="shared" si="0"/>
        <v>0</v>
      </c>
      <c r="G38" s="5" t="s">
        <v>17</v>
      </c>
      <c r="H38" s="5" t="s">
        <v>17</v>
      </c>
      <c r="I38" s="5">
        <v>0</v>
      </c>
      <c r="J38" s="5">
        <f>+[1]ANTAI!J38+I38</f>
        <v>0</v>
      </c>
      <c r="K38" s="5">
        <f t="shared" si="1"/>
        <v>0</v>
      </c>
      <c r="L38" s="5" t="s">
        <v>17</v>
      </c>
      <c r="M38" s="5" t="s">
        <v>17</v>
      </c>
      <c r="N38" s="5" t="s">
        <v>17</v>
      </c>
      <c r="O38" s="5" t="s">
        <v>17</v>
      </c>
    </row>
    <row r="39" spans="1:15" x14ac:dyDescent="0.2">
      <c r="A39" s="3" t="s">
        <v>85</v>
      </c>
      <c r="B39" s="4" t="s">
        <v>86</v>
      </c>
      <c r="C39" s="5" t="s">
        <v>17</v>
      </c>
      <c r="D39" s="5" t="s">
        <v>17</v>
      </c>
      <c r="E39" s="5" t="s">
        <v>17</v>
      </c>
      <c r="F39" s="5">
        <f t="shared" si="0"/>
        <v>0</v>
      </c>
      <c r="G39" s="5" t="s">
        <v>17</v>
      </c>
      <c r="H39" s="5" t="s">
        <v>17</v>
      </c>
      <c r="I39" s="5">
        <v>0</v>
      </c>
      <c r="J39" s="5">
        <f>+[1]ANTAI!J39+I39</f>
        <v>0</v>
      </c>
      <c r="K39" s="5">
        <f t="shared" si="1"/>
        <v>0</v>
      </c>
      <c r="L39" s="5" t="s">
        <v>17</v>
      </c>
      <c r="M39" s="5" t="s">
        <v>17</v>
      </c>
      <c r="N39" s="5" t="s">
        <v>17</v>
      </c>
      <c r="O39" s="5" t="s">
        <v>17</v>
      </c>
    </row>
    <row r="40" spans="1:15" x14ac:dyDescent="0.2">
      <c r="A40" s="3" t="s">
        <v>87</v>
      </c>
      <c r="B40" s="4" t="s">
        <v>88</v>
      </c>
      <c r="C40" s="5" t="s">
        <v>17</v>
      </c>
      <c r="D40" s="5" t="s">
        <v>17</v>
      </c>
      <c r="E40" s="5" t="s">
        <v>17</v>
      </c>
      <c r="F40" s="5">
        <f t="shared" si="0"/>
        <v>0</v>
      </c>
      <c r="G40" s="5" t="s">
        <v>17</v>
      </c>
      <c r="H40" s="5" t="s">
        <v>17</v>
      </c>
      <c r="I40" s="5">
        <v>0</v>
      </c>
      <c r="J40" s="5">
        <f>+[1]ANTAI!J40+I40</f>
        <v>0</v>
      </c>
      <c r="K40" s="5">
        <f t="shared" si="1"/>
        <v>0</v>
      </c>
      <c r="L40" s="5" t="s">
        <v>17</v>
      </c>
      <c r="M40" s="5" t="s">
        <v>17</v>
      </c>
      <c r="N40" s="5" t="s">
        <v>17</v>
      </c>
      <c r="O40" s="5" t="s">
        <v>17</v>
      </c>
    </row>
    <row r="41" spans="1:15" x14ac:dyDescent="0.2">
      <c r="A41" s="3" t="s">
        <v>89</v>
      </c>
      <c r="B41" s="4" t="s">
        <v>90</v>
      </c>
      <c r="C41" s="5" t="s">
        <v>17</v>
      </c>
      <c r="D41" s="5" t="s">
        <v>17</v>
      </c>
      <c r="E41" s="5" t="s">
        <v>17</v>
      </c>
      <c r="F41" s="5">
        <f t="shared" si="0"/>
        <v>0</v>
      </c>
      <c r="G41" s="5" t="s">
        <v>17</v>
      </c>
      <c r="H41" s="5" t="s">
        <v>17</v>
      </c>
      <c r="I41" s="5">
        <v>0</v>
      </c>
      <c r="J41" s="5">
        <f>+[1]ANTAI!J41+I41</f>
        <v>0</v>
      </c>
      <c r="K41" s="5">
        <f t="shared" si="1"/>
        <v>0</v>
      </c>
      <c r="L41" s="5" t="s">
        <v>17</v>
      </c>
      <c r="M41" s="5" t="s">
        <v>17</v>
      </c>
      <c r="N41" s="5" t="s">
        <v>17</v>
      </c>
      <c r="O41" s="5" t="s">
        <v>17</v>
      </c>
    </row>
    <row r="42" spans="1:15" x14ac:dyDescent="0.2">
      <c r="A42" s="3" t="s">
        <v>91</v>
      </c>
      <c r="B42" s="4" t="s">
        <v>92</v>
      </c>
      <c r="C42" s="5" t="s">
        <v>17</v>
      </c>
      <c r="D42" s="5" t="s">
        <v>17</v>
      </c>
      <c r="E42" s="5" t="s">
        <v>17</v>
      </c>
      <c r="F42" s="5">
        <f t="shared" si="0"/>
        <v>0</v>
      </c>
      <c r="G42" s="5" t="s">
        <v>17</v>
      </c>
      <c r="H42" s="5" t="s">
        <v>17</v>
      </c>
      <c r="I42" s="5">
        <v>0</v>
      </c>
      <c r="J42" s="5">
        <f>+[1]ANTAI!J42+I42</f>
        <v>0</v>
      </c>
      <c r="K42" s="5">
        <f t="shared" si="1"/>
        <v>0</v>
      </c>
      <c r="L42" s="5" t="s">
        <v>17</v>
      </c>
      <c r="M42" s="5" t="s">
        <v>17</v>
      </c>
      <c r="N42" s="5" t="s">
        <v>17</v>
      </c>
      <c r="O42" s="5" t="s">
        <v>17</v>
      </c>
    </row>
    <row r="43" spans="1:15" x14ac:dyDescent="0.2">
      <c r="A43" s="3" t="s">
        <v>93</v>
      </c>
      <c r="B43" s="4" t="s">
        <v>94</v>
      </c>
      <c r="C43" s="5" t="s">
        <v>17</v>
      </c>
      <c r="D43" s="5" t="s">
        <v>17</v>
      </c>
      <c r="E43" s="5" t="s">
        <v>17</v>
      </c>
      <c r="F43" s="5">
        <f t="shared" si="0"/>
        <v>0</v>
      </c>
      <c r="G43" s="5" t="s">
        <v>17</v>
      </c>
      <c r="H43" s="5" t="s">
        <v>17</v>
      </c>
      <c r="I43" s="5">
        <v>0</v>
      </c>
      <c r="J43" s="5">
        <f>+[1]ANTAI!J43+I43</f>
        <v>0</v>
      </c>
      <c r="K43" s="5">
        <f t="shared" si="1"/>
        <v>0</v>
      </c>
      <c r="L43" s="5" t="s">
        <v>17</v>
      </c>
      <c r="M43" s="5" t="s">
        <v>17</v>
      </c>
      <c r="N43" s="5" t="s">
        <v>17</v>
      </c>
      <c r="O43" s="5" t="s">
        <v>17</v>
      </c>
    </row>
    <row r="44" spans="1:15" x14ac:dyDescent="0.2">
      <c r="A44" s="3" t="s">
        <v>95</v>
      </c>
      <c r="B44" s="4" t="s">
        <v>96</v>
      </c>
      <c r="C44" s="5" t="s">
        <v>17</v>
      </c>
      <c r="D44" s="5" t="s">
        <v>17</v>
      </c>
      <c r="E44" s="5" t="s">
        <v>17</v>
      </c>
      <c r="F44" s="5">
        <f t="shared" si="0"/>
        <v>0</v>
      </c>
      <c r="G44" s="5" t="s">
        <v>17</v>
      </c>
      <c r="H44" s="5" t="s">
        <v>17</v>
      </c>
      <c r="I44" s="5">
        <v>0</v>
      </c>
      <c r="J44" s="5">
        <f>+[1]ANTAI!J44+I44</f>
        <v>0</v>
      </c>
      <c r="K44" s="5">
        <f t="shared" si="1"/>
        <v>0</v>
      </c>
      <c r="L44" s="5" t="s">
        <v>17</v>
      </c>
      <c r="M44" s="5" t="s">
        <v>17</v>
      </c>
      <c r="N44" s="5" t="s">
        <v>17</v>
      </c>
      <c r="O44" s="5" t="s">
        <v>17</v>
      </c>
    </row>
    <row r="45" spans="1:15" x14ac:dyDescent="0.2">
      <c r="A45" s="3" t="s">
        <v>97</v>
      </c>
      <c r="B45" s="4" t="s">
        <v>98</v>
      </c>
      <c r="C45" s="5" t="s">
        <v>17</v>
      </c>
      <c r="D45" s="5" t="s">
        <v>17</v>
      </c>
      <c r="E45" s="5" t="s">
        <v>17</v>
      </c>
      <c r="F45" s="5">
        <f t="shared" si="0"/>
        <v>0</v>
      </c>
      <c r="G45" s="5" t="s">
        <v>17</v>
      </c>
      <c r="H45" s="5" t="s">
        <v>17</v>
      </c>
      <c r="I45" s="5">
        <v>0</v>
      </c>
      <c r="J45" s="5">
        <f>+[1]ANTAI!J45+I45</f>
        <v>0</v>
      </c>
      <c r="K45" s="5">
        <f t="shared" si="1"/>
        <v>0</v>
      </c>
      <c r="L45" s="5" t="s">
        <v>17</v>
      </c>
      <c r="M45" s="5" t="s">
        <v>17</v>
      </c>
      <c r="N45" s="5" t="s">
        <v>17</v>
      </c>
      <c r="O45" s="5" t="s">
        <v>17</v>
      </c>
    </row>
    <row r="46" spans="1:15" x14ac:dyDescent="0.2">
      <c r="A46" s="3" t="s">
        <v>99</v>
      </c>
      <c r="B46" s="4" t="s">
        <v>100</v>
      </c>
      <c r="C46" s="5" t="s">
        <v>17</v>
      </c>
      <c r="D46" s="5" t="s">
        <v>17</v>
      </c>
      <c r="E46" s="5" t="s">
        <v>17</v>
      </c>
      <c r="F46" s="5">
        <f t="shared" si="0"/>
        <v>0</v>
      </c>
      <c r="G46" s="5" t="s">
        <v>17</v>
      </c>
      <c r="H46" s="5" t="s">
        <v>17</v>
      </c>
      <c r="I46" s="5">
        <v>0</v>
      </c>
      <c r="J46" s="5">
        <f>+[1]ANTAI!J46+I46</f>
        <v>0</v>
      </c>
      <c r="K46" s="5">
        <f t="shared" si="1"/>
        <v>0</v>
      </c>
      <c r="L46" s="5" t="s">
        <v>17</v>
      </c>
      <c r="M46" s="5" t="s">
        <v>17</v>
      </c>
      <c r="N46" s="5" t="s">
        <v>17</v>
      </c>
      <c r="O46" s="5" t="s">
        <v>17</v>
      </c>
    </row>
    <row r="47" spans="1:15" x14ac:dyDescent="0.2">
      <c r="A47" s="3" t="s">
        <v>101</v>
      </c>
      <c r="B47" s="4" t="s">
        <v>102</v>
      </c>
      <c r="C47" s="5">
        <v>2000</v>
      </c>
      <c r="D47" s="5" t="s">
        <v>17</v>
      </c>
      <c r="E47" s="5" t="s">
        <v>17</v>
      </c>
      <c r="F47" s="5">
        <f t="shared" si="0"/>
        <v>2000</v>
      </c>
      <c r="G47" s="5" t="s">
        <v>17</v>
      </c>
      <c r="H47" s="5" t="s">
        <v>17</v>
      </c>
      <c r="I47" s="5">
        <v>0</v>
      </c>
      <c r="J47" s="5">
        <f>+[1]ANTAI!J47+I47</f>
        <v>487.76</v>
      </c>
      <c r="K47" s="5">
        <f t="shared" si="1"/>
        <v>1512.24</v>
      </c>
      <c r="L47" s="5" t="s">
        <v>17</v>
      </c>
      <c r="M47" s="5" t="s">
        <v>17</v>
      </c>
      <c r="N47" s="5" t="s">
        <v>17</v>
      </c>
      <c r="O47" s="5" t="s">
        <v>17</v>
      </c>
    </row>
    <row r="48" spans="1:15" x14ac:dyDescent="0.2">
      <c r="A48" s="3" t="s">
        <v>103</v>
      </c>
      <c r="B48" s="4" t="s">
        <v>104</v>
      </c>
      <c r="C48" s="5" t="s">
        <v>17</v>
      </c>
      <c r="D48" s="5" t="s">
        <v>17</v>
      </c>
      <c r="E48" s="5" t="s">
        <v>17</v>
      </c>
      <c r="F48" s="5">
        <f t="shared" si="0"/>
        <v>0</v>
      </c>
      <c r="G48" s="5" t="s">
        <v>17</v>
      </c>
      <c r="H48" s="5" t="s">
        <v>17</v>
      </c>
      <c r="I48" s="5">
        <v>0</v>
      </c>
      <c r="J48" s="5">
        <f>+[1]ANTAI!J48+I48</f>
        <v>0</v>
      </c>
      <c r="K48" s="5">
        <f t="shared" si="1"/>
        <v>0</v>
      </c>
      <c r="L48" s="5" t="s">
        <v>17</v>
      </c>
      <c r="M48" s="5" t="s">
        <v>17</v>
      </c>
      <c r="N48" s="5" t="s">
        <v>17</v>
      </c>
      <c r="O48" s="5" t="s">
        <v>17</v>
      </c>
    </row>
    <row r="49" spans="1:15" x14ac:dyDescent="0.2">
      <c r="A49" s="3" t="s">
        <v>105</v>
      </c>
      <c r="B49" s="4" t="s">
        <v>106</v>
      </c>
      <c r="C49" s="5" t="s">
        <v>17</v>
      </c>
      <c r="D49" s="5" t="s">
        <v>17</v>
      </c>
      <c r="E49" s="5" t="s">
        <v>17</v>
      </c>
      <c r="F49" s="5">
        <f t="shared" si="0"/>
        <v>0</v>
      </c>
      <c r="G49" s="5" t="s">
        <v>17</v>
      </c>
      <c r="H49" s="5" t="s">
        <v>17</v>
      </c>
      <c r="I49" s="5">
        <v>0</v>
      </c>
      <c r="J49" s="5">
        <f>+[1]ANTAI!J49+I49</f>
        <v>0</v>
      </c>
      <c r="K49" s="5">
        <f t="shared" si="1"/>
        <v>0</v>
      </c>
      <c r="L49" s="5" t="s">
        <v>17</v>
      </c>
      <c r="M49" s="5" t="s">
        <v>17</v>
      </c>
      <c r="N49" s="5" t="s">
        <v>17</v>
      </c>
      <c r="O49" s="5" t="s">
        <v>17</v>
      </c>
    </row>
    <row r="50" spans="1:15" x14ac:dyDescent="0.2">
      <c r="A50" s="3" t="s">
        <v>107</v>
      </c>
      <c r="B50" s="4" t="s">
        <v>108</v>
      </c>
      <c r="C50" s="5">
        <v>20000</v>
      </c>
      <c r="D50" s="5" t="s">
        <v>17</v>
      </c>
      <c r="E50" s="5" t="s">
        <v>17</v>
      </c>
      <c r="F50" s="5">
        <f t="shared" si="0"/>
        <v>20000</v>
      </c>
      <c r="G50" s="5" t="s">
        <v>17</v>
      </c>
      <c r="H50" s="5" t="s">
        <v>17</v>
      </c>
      <c r="I50" s="5">
        <v>0</v>
      </c>
      <c r="J50" s="5">
        <f>+[1]ANTAI!J50+I50</f>
        <v>6967.0599999999995</v>
      </c>
      <c r="K50" s="5">
        <f t="shared" si="1"/>
        <v>13032.94</v>
      </c>
      <c r="L50" s="5" t="s">
        <v>17</v>
      </c>
      <c r="M50" s="5" t="s">
        <v>17</v>
      </c>
      <c r="N50" s="5" t="s">
        <v>17</v>
      </c>
      <c r="O50" s="5" t="s">
        <v>17</v>
      </c>
    </row>
    <row r="51" spans="1:15" x14ac:dyDescent="0.2">
      <c r="A51" s="3" t="s">
        <v>109</v>
      </c>
      <c r="B51" s="4" t="s">
        <v>110</v>
      </c>
      <c r="C51" s="5">
        <f>2800+25000+500</f>
        <v>28300</v>
      </c>
      <c r="D51" s="5" t="s">
        <v>17</v>
      </c>
      <c r="E51" s="5" t="s">
        <v>17</v>
      </c>
      <c r="F51" s="5">
        <f t="shared" si="0"/>
        <v>28300</v>
      </c>
      <c r="G51" s="5" t="s">
        <v>17</v>
      </c>
      <c r="H51" s="5" t="s">
        <v>17</v>
      </c>
      <c r="I51" s="5">
        <v>430.81</v>
      </c>
      <c r="J51" s="5">
        <f>+[1]ANTAI!J51+I51</f>
        <v>14719.34</v>
      </c>
      <c r="K51" s="5">
        <f t="shared" si="1"/>
        <v>13580.66</v>
      </c>
      <c r="L51" s="5" t="s">
        <v>17</v>
      </c>
      <c r="M51" s="5" t="s">
        <v>17</v>
      </c>
      <c r="N51" s="5" t="s">
        <v>17</v>
      </c>
      <c r="O51" s="5" t="s">
        <v>17</v>
      </c>
    </row>
    <row r="52" spans="1:15" x14ac:dyDescent="0.2">
      <c r="A52" s="3" t="s">
        <v>111</v>
      </c>
      <c r="B52" s="4" t="s">
        <v>112</v>
      </c>
      <c r="C52" s="5" t="s">
        <v>17</v>
      </c>
      <c r="D52" s="5" t="s">
        <v>17</v>
      </c>
      <c r="E52" s="5" t="s">
        <v>17</v>
      </c>
      <c r="F52" s="5">
        <f t="shared" si="0"/>
        <v>0</v>
      </c>
      <c r="G52" s="5" t="s">
        <v>17</v>
      </c>
      <c r="H52" s="5" t="s">
        <v>17</v>
      </c>
      <c r="I52" s="5">
        <v>0</v>
      </c>
      <c r="J52" s="5">
        <f>+[1]ANTAI!J52+I52</f>
        <v>0</v>
      </c>
      <c r="K52" s="5">
        <f t="shared" si="1"/>
        <v>0</v>
      </c>
      <c r="L52" s="5" t="s">
        <v>17</v>
      </c>
      <c r="M52" s="5" t="s">
        <v>17</v>
      </c>
      <c r="N52" s="5" t="s">
        <v>17</v>
      </c>
      <c r="O52" s="5" t="s">
        <v>17</v>
      </c>
    </row>
    <row r="53" spans="1:15" x14ac:dyDescent="0.2">
      <c r="A53" s="3" t="s">
        <v>113</v>
      </c>
      <c r="B53" s="4" t="s">
        <v>114</v>
      </c>
      <c r="C53" s="5" t="s">
        <v>17</v>
      </c>
      <c r="D53" s="5" t="s">
        <v>17</v>
      </c>
      <c r="E53" s="5" t="s">
        <v>17</v>
      </c>
      <c r="F53" s="5">
        <f t="shared" si="0"/>
        <v>0</v>
      </c>
      <c r="G53" s="5" t="s">
        <v>17</v>
      </c>
      <c r="H53" s="5" t="s">
        <v>17</v>
      </c>
      <c r="I53" s="5">
        <v>0</v>
      </c>
      <c r="J53" s="5">
        <f>+[1]ANTAI!J53+I53</f>
        <v>0</v>
      </c>
      <c r="K53" s="5">
        <f t="shared" si="1"/>
        <v>0</v>
      </c>
      <c r="L53" s="5" t="s">
        <v>17</v>
      </c>
      <c r="M53" s="5" t="s">
        <v>17</v>
      </c>
      <c r="N53" s="5" t="s">
        <v>17</v>
      </c>
      <c r="O53" s="5" t="s">
        <v>17</v>
      </c>
    </row>
    <row r="54" spans="1:15" x14ac:dyDescent="0.2">
      <c r="A54" s="3" t="s">
        <v>115</v>
      </c>
      <c r="B54" s="4" t="s">
        <v>116</v>
      </c>
      <c r="C54" s="5" t="s">
        <v>17</v>
      </c>
      <c r="D54" s="5" t="s">
        <v>17</v>
      </c>
      <c r="E54" s="5" t="s">
        <v>17</v>
      </c>
      <c r="F54" s="5">
        <f t="shared" si="0"/>
        <v>0</v>
      </c>
      <c r="G54" s="5" t="s">
        <v>17</v>
      </c>
      <c r="H54" s="5" t="s">
        <v>17</v>
      </c>
      <c r="I54" s="5">
        <v>0</v>
      </c>
      <c r="J54" s="5">
        <f>+[1]ANTAI!J54+I54</f>
        <v>0</v>
      </c>
      <c r="K54" s="5">
        <f t="shared" si="1"/>
        <v>0</v>
      </c>
      <c r="L54" s="5" t="s">
        <v>17</v>
      </c>
      <c r="M54" s="5" t="s">
        <v>17</v>
      </c>
      <c r="N54" s="5" t="s">
        <v>17</v>
      </c>
      <c r="O54" s="5" t="s">
        <v>17</v>
      </c>
    </row>
    <row r="55" spans="1:15" x14ac:dyDescent="0.2">
      <c r="A55" s="3" t="s">
        <v>117</v>
      </c>
      <c r="B55" s="4" t="s">
        <v>118</v>
      </c>
      <c r="C55" s="5">
        <f>200+200+3000+300</f>
        <v>3700</v>
      </c>
      <c r="D55" s="5">
        <v>135</v>
      </c>
      <c r="E55" s="5">
        <v>0</v>
      </c>
      <c r="F55" s="5">
        <f t="shared" si="0"/>
        <v>3835</v>
      </c>
      <c r="G55" s="5" t="s">
        <v>17</v>
      </c>
      <c r="H55" s="5" t="s">
        <v>17</v>
      </c>
      <c r="I55" s="5">
        <v>0</v>
      </c>
      <c r="J55" s="5">
        <f>+[1]ANTAI!J55+I55</f>
        <v>2829.9700000000003</v>
      </c>
      <c r="K55" s="5">
        <f t="shared" si="1"/>
        <v>1005.0299999999997</v>
      </c>
      <c r="L55" s="5" t="s">
        <v>17</v>
      </c>
      <c r="M55" s="5" t="s">
        <v>17</v>
      </c>
      <c r="N55" s="5" t="s">
        <v>17</v>
      </c>
      <c r="O55" s="5" t="s">
        <v>17</v>
      </c>
    </row>
    <row r="56" spans="1:15" x14ac:dyDescent="0.2">
      <c r="A56" s="3" t="s">
        <v>119</v>
      </c>
      <c r="B56" s="4" t="s">
        <v>120</v>
      </c>
      <c r="C56" s="5">
        <v>200</v>
      </c>
      <c r="D56" s="5" t="s">
        <v>17</v>
      </c>
      <c r="E56" s="5" t="s">
        <v>17</v>
      </c>
      <c r="F56" s="5">
        <f t="shared" si="0"/>
        <v>200</v>
      </c>
      <c r="G56" s="5" t="s">
        <v>17</v>
      </c>
      <c r="H56" s="5" t="s">
        <v>17</v>
      </c>
      <c r="I56" s="5">
        <v>0</v>
      </c>
      <c r="J56" s="5">
        <f>+[1]ANTAI!J56+I56</f>
        <v>0</v>
      </c>
      <c r="K56" s="5">
        <f t="shared" si="1"/>
        <v>200</v>
      </c>
      <c r="L56" s="5" t="s">
        <v>17</v>
      </c>
      <c r="M56" s="5" t="s">
        <v>17</v>
      </c>
      <c r="N56" s="5" t="s">
        <v>17</v>
      </c>
      <c r="O56" s="5" t="s">
        <v>17</v>
      </c>
    </row>
    <row r="57" spans="1:15" x14ac:dyDescent="0.2">
      <c r="A57" s="3" t="s">
        <v>121</v>
      </c>
      <c r="B57" s="4" t="s">
        <v>122</v>
      </c>
      <c r="C57" s="5" t="s">
        <v>17</v>
      </c>
      <c r="D57" s="5" t="s">
        <v>17</v>
      </c>
      <c r="E57" s="5" t="s">
        <v>17</v>
      </c>
      <c r="F57" s="5">
        <f t="shared" si="0"/>
        <v>0</v>
      </c>
      <c r="G57" s="5" t="s">
        <v>17</v>
      </c>
      <c r="H57" s="5" t="s">
        <v>17</v>
      </c>
      <c r="I57" s="5">
        <v>0</v>
      </c>
      <c r="J57" s="5">
        <f>+[1]ANTAI!J57+I57</f>
        <v>0</v>
      </c>
      <c r="K57" s="5">
        <f t="shared" si="1"/>
        <v>0</v>
      </c>
      <c r="L57" s="5" t="s">
        <v>17</v>
      </c>
      <c r="M57" s="5" t="s">
        <v>17</v>
      </c>
      <c r="N57" s="5" t="s">
        <v>17</v>
      </c>
      <c r="O57" s="5" t="s">
        <v>17</v>
      </c>
    </row>
    <row r="58" spans="1:15" x14ac:dyDescent="0.2">
      <c r="A58" s="3" t="s">
        <v>123</v>
      </c>
      <c r="B58" s="4" t="s">
        <v>124</v>
      </c>
      <c r="C58" s="5">
        <f>200+100</f>
        <v>300</v>
      </c>
      <c r="D58" s="5">
        <v>0</v>
      </c>
      <c r="E58" s="5">
        <v>0</v>
      </c>
      <c r="F58" s="5">
        <f t="shared" si="0"/>
        <v>300</v>
      </c>
      <c r="G58" s="5" t="s">
        <v>17</v>
      </c>
      <c r="H58" s="5" t="s">
        <v>17</v>
      </c>
      <c r="I58" s="5">
        <v>0</v>
      </c>
      <c r="J58" s="5">
        <f>+[1]ANTAI!J58+I58</f>
        <v>0</v>
      </c>
      <c r="K58" s="5">
        <f t="shared" si="1"/>
        <v>300</v>
      </c>
      <c r="L58" s="5" t="s">
        <v>17</v>
      </c>
      <c r="M58" s="5" t="s">
        <v>17</v>
      </c>
      <c r="N58" s="5" t="s">
        <v>17</v>
      </c>
      <c r="O58" s="5" t="s">
        <v>17</v>
      </c>
    </row>
    <row r="59" spans="1:15" x14ac:dyDescent="0.2">
      <c r="A59" s="3" t="s">
        <v>125</v>
      </c>
      <c r="B59" s="4" t="s">
        <v>126</v>
      </c>
      <c r="C59" s="5" t="s">
        <v>17</v>
      </c>
      <c r="D59" s="5" t="s">
        <v>17</v>
      </c>
      <c r="E59" s="5">
        <v>0</v>
      </c>
      <c r="F59" s="5">
        <f t="shared" si="0"/>
        <v>0</v>
      </c>
      <c r="G59" s="5" t="s">
        <v>17</v>
      </c>
      <c r="H59" s="5" t="s">
        <v>17</v>
      </c>
      <c r="I59" s="5">
        <v>0</v>
      </c>
      <c r="J59" s="5">
        <f>+[1]ANTAI!J59+I59</f>
        <v>0</v>
      </c>
      <c r="K59" s="5">
        <f t="shared" si="1"/>
        <v>0</v>
      </c>
      <c r="L59" s="5" t="s">
        <v>17</v>
      </c>
      <c r="M59" s="5" t="s">
        <v>17</v>
      </c>
      <c r="N59" s="5" t="s">
        <v>17</v>
      </c>
      <c r="O59" s="5" t="s">
        <v>17</v>
      </c>
    </row>
    <row r="60" spans="1:15" x14ac:dyDescent="0.2">
      <c r="A60" s="3" t="s">
        <v>127</v>
      </c>
      <c r="B60" s="4" t="s">
        <v>128</v>
      </c>
      <c r="C60" s="5">
        <v>0</v>
      </c>
      <c r="D60" s="5" t="s">
        <v>17</v>
      </c>
      <c r="E60" s="5">
        <v>0</v>
      </c>
      <c r="F60" s="5">
        <f t="shared" si="0"/>
        <v>0</v>
      </c>
      <c r="G60" s="5" t="s">
        <v>17</v>
      </c>
      <c r="H60" s="5" t="s">
        <v>17</v>
      </c>
      <c r="I60" s="5">
        <v>0</v>
      </c>
      <c r="J60" s="5">
        <f>+[1]ANTAI!J60+I60</f>
        <v>0</v>
      </c>
      <c r="K60" s="5">
        <f t="shared" si="1"/>
        <v>0</v>
      </c>
      <c r="L60" s="5" t="s">
        <v>17</v>
      </c>
      <c r="M60" s="5" t="s">
        <v>17</v>
      </c>
      <c r="N60" s="5" t="s">
        <v>17</v>
      </c>
      <c r="O60" s="5" t="s">
        <v>17</v>
      </c>
    </row>
    <row r="61" spans="1:15" x14ac:dyDescent="0.2">
      <c r="A61" s="3" t="s">
        <v>129</v>
      </c>
      <c r="B61" s="4" t="s">
        <v>130</v>
      </c>
      <c r="C61" s="5">
        <f>1000+2000+500+75+100+300</f>
        <v>3975</v>
      </c>
      <c r="D61" s="5">
        <v>0</v>
      </c>
      <c r="E61" s="5">
        <v>0</v>
      </c>
      <c r="F61" s="5">
        <f t="shared" si="0"/>
        <v>3975</v>
      </c>
      <c r="G61" s="5" t="s">
        <v>17</v>
      </c>
      <c r="H61" s="5" t="s">
        <v>17</v>
      </c>
      <c r="I61" s="5">
        <v>127</v>
      </c>
      <c r="J61" s="5">
        <f>+[1]ANTAI!J61+I61</f>
        <v>616</v>
      </c>
      <c r="K61" s="5">
        <f t="shared" si="1"/>
        <v>3359</v>
      </c>
      <c r="L61" s="5" t="s">
        <v>17</v>
      </c>
      <c r="M61" s="5" t="s">
        <v>17</v>
      </c>
      <c r="N61" s="5" t="s">
        <v>17</v>
      </c>
      <c r="O61" s="5" t="s">
        <v>17</v>
      </c>
    </row>
    <row r="62" spans="1:15" x14ac:dyDescent="0.2">
      <c r="A62" s="3" t="s">
        <v>131</v>
      </c>
      <c r="B62" s="4" t="s">
        <v>132</v>
      </c>
      <c r="C62" s="5">
        <f>500+500+50</f>
        <v>1050</v>
      </c>
      <c r="D62" s="5">
        <v>0</v>
      </c>
      <c r="E62" s="5">
        <v>0</v>
      </c>
      <c r="F62" s="5">
        <f t="shared" si="0"/>
        <v>1050</v>
      </c>
      <c r="G62" s="5" t="s">
        <v>17</v>
      </c>
      <c r="H62" s="5" t="s">
        <v>17</v>
      </c>
      <c r="I62" s="5">
        <v>0</v>
      </c>
      <c r="J62" s="5">
        <f>+[1]ANTAI!J62+I62</f>
        <v>0</v>
      </c>
      <c r="K62" s="5">
        <f t="shared" si="1"/>
        <v>1050</v>
      </c>
      <c r="L62" s="5" t="s">
        <v>17</v>
      </c>
      <c r="M62" s="5" t="s">
        <v>17</v>
      </c>
      <c r="N62" s="5" t="s">
        <v>17</v>
      </c>
      <c r="O62" s="5" t="s">
        <v>17</v>
      </c>
    </row>
    <row r="63" spans="1:15" x14ac:dyDescent="0.2">
      <c r="A63" s="3" t="s">
        <v>133</v>
      </c>
      <c r="B63" s="4" t="s">
        <v>134</v>
      </c>
      <c r="C63" s="5">
        <f>500</f>
        <v>500</v>
      </c>
      <c r="D63" s="5" t="s">
        <v>17</v>
      </c>
      <c r="E63" s="5">
        <v>0</v>
      </c>
      <c r="F63" s="5">
        <f t="shared" si="0"/>
        <v>500</v>
      </c>
      <c r="G63" s="5" t="s">
        <v>17</v>
      </c>
      <c r="H63" s="5" t="s">
        <v>17</v>
      </c>
      <c r="I63" s="5">
        <v>0</v>
      </c>
      <c r="J63" s="5">
        <f>+[1]ANTAI!J63+I63</f>
        <v>0</v>
      </c>
      <c r="K63" s="5">
        <f t="shared" si="1"/>
        <v>500</v>
      </c>
      <c r="L63" s="5" t="s">
        <v>17</v>
      </c>
      <c r="M63" s="5" t="s">
        <v>17</v>
      </c>
      <c r="N63" s="5" t="s">
        <v>17</v>
      </c>
      <c r="O63" s="5" t="s">
        <v>17</v>
      </c>
    </row>
    <row r="64" spans="1:15" x14ac:dyDescent="0.2">
      <c r="A64" s="3" t="s">
        <v>135</v>
      </c>
      <c r="B64" s="4" t="s">
        <v>136</v>
      </c>
      <c r="C64" s="5" t="s">
        <v>17</v>
      </c>
      <c r="D64" s="5" t="s">
        <v>17</v>
      </c>
      <c r="E64" s="5">
        <v>0</v>
      </c>
      <c r="F64" s="5">
        <f t="shared" si="0"/>
        <v>0</v>
      </c>
      <c r="G64" s="5" t="s">
        <v>17</v>
      </c>
      <c r="H64" s="5" t="s">
        <v>17</v>
      </c>
      <c r="I64" s="5">
        <v>0</v>
      </c>
      <c r="J64" s="5">
        <f>+[1]ANTAI!J64+I64</f>
        <v>0</v>
      </c>
      <c r="K64" s="5">
        <f t="shared" si="1"/>
        <v>0</v>
      </c>
      <c r="L64" s="5" t="s">
        <v>17</v>
      </c>
      <c r="M64" s="5" t="s">
        <v>17</v>
      </c>
      <c r="N64" s="5" t="s">
        <v>17</v>
      </c>
      <c r="O64" s="5" t="s">
        <v>17</v>
      </c>
    </row>
    <row r="65" spans="1:15" x14ac:dyDescent="0.2">
      <c r="A65" s="3" t="s">
        <v>137</v>
      </c>
      <c r="B65" s="4" t="s">
        <v>138</v>
      </c>
      <c r="C65" s="5" t="s">
        <v>17</v>
      </c>
      <c r="D65" s="5" t="s">
        <v>17</v>
      </c>
      <c r="E65" s="5">
        <v>0</v>
      </c>
      <c r="F65" s="5">
        <f t="shared" si="0"/>
        <v>0</v>
      </c>
      <c r="G65" s="5" t="s">
        <v>17</v>
      </c>
      <c r="H65" s="5" t="s">
        <v>17</v>
      </c>
      <c r="I65" s="5">
        <v>0</v>
      </c>
      <c r="J65" s="5">
        <f>+[1]ANTAI!J65+I65</f>
        <v>0</v>
      </c>
      <c r="K65" s="5">
        <f t="shared" si="1"/>
        <v>0</v>
      </c>
      <c r="L65" s="5" t="s">
        <v>17</v>
      </c>
      <c r="M65" s="5" t="s">
        <v>17</v>
      </c>
      <c r="N65" s="5" t="s">
        <v>17</v>
      </c>
      <c r="O65" s="5" t="s">
        <v>17</v>
      </c>
    </row>
    <row r="66" spans="1:15" x14ac:dyDescent="0.2">
      <c r="A66" s="3" t="s">
        <v>139</v>
      </c>
      <c r="B66" s="4" t="s">
        <v>140</v>
      </c>
      <c r="C66" s="5">
        <f>100+100+50+75+100+300</f>
        <v>725</v>
      </c>
      <c r="D66" s="5">
        <v>0</v>
      </c>
      <c r="E66" s="5">
        <v>0</v>
      </c>
      <c r="F66" s="5">
        <f t="shared" si="0"/>
        <v>725</v>
      </c>
      <c r="G66" s="5" t="s">
        <v>17</v>
      </c>
      <c r="H66" s="5" t="s">
        <v>17</v>
      </c>
      <c r="I66" s="5">
        <v>0</v>
      </c>
      <c r="J66" s="5">
        <f>+[1]ANTAI!J66+I66</f>
        <v>33</v>
      </c>
      <c r="K66" s="5">
        <f t="shared" si="1"/>
        <v>692</v>
      </c>
      <c r="L66" s="5" t="s">
        <v>17</v>
      </c>
      <c r="M66" s="5" t="s">
        <v>17</v>
      </c>
      <c r="N66" s="5" t="s">
        <v>17</v>
      </c>
      <c r="O66" s="5" t="s">
        <v>17</v>
      </c>
    </row>
    <row r="67" spans="1:15" x14ac:dyDescent="0.2">
      <c r="A67" s="3" t="s">
        <v>141</v>
      </c>
      <c r="B67" s="4" t="s">
        <v>142</v>
      </c>
      <c r="C67" s="5">
        <f>500+100</f>
        <v>600</v>
      </c>
      <c r="D67" s="5">
        <v>0</v>
      </c>
      <c r="E67" s="5">
        <v>0</v>
      </c>
      <c r="F67" s="5">
        <f t="shared" ref="F67:F130" si="2">+C67+D67-E67</f>
        <v>600</v>
      </c>
      <c r="G67" s="5" t="s">
        <v>17</v>
      </c>
      <c r="H67" s="5" t="s">
        <v>17</v>
      </c>
      <c r="I67" s="5">
        <v>0</v>
      </c>
      <c r="J67" s="5">
        <f>+[1]ANTAI!J67+I67</f>
        <v>0</v>
      </c>
      <c r="K67" s="5">
        <f t="shared" si="1"/>
        <v>600</v>
      </c>
      <c r="L67" s="5" t="s">
        <v>17</v>
      </c>
      <c r="M67" s="5" t="s">
        <v>17</v>
      </c>
      <c r="N67" s="5" t="s">
        <v>17</v>
      </c>
      <c r="O67" s="5" t="s">
        <v>17</v>
      </c>
    </row>
    <row r="68" spans="1:15" x14ac:dyDescent="0.2">
      <c r="A68" s="3" t="s">
        <v>143</v>
      </c>
      <c r="B68" s="4" t="s">
        <v>144</v>
      </c>
      <c r="C68" s="5">
        <f>500</f>
        <v>500</v>
      </c>
      <c r="D68" s="5">
        <v>0</v>
      </c>
      <c r="E68" s="5">
        <v>0</v>
      </c>
      <c r="F68" s="5">
        <f t="shared" si="2"/>
        <v>500</v>
      </c>
      <c r="G68" s="5" t="s">
        <v>17</v>
      </c>
      <c r="H68" s="5" t="s">
        <v>17</v>
      </c>
      <c r="I68" s="5">
        <v>0</v>
      </c>
      <c r="J68" s="5">
        <f>+[1]ANTAI!J68+I68</f>
        <v>0</v>
      </c>
      <c r="K68" s="5">
        <f t="shared" ref="K68:K131" si="3">F68-J68</f>
        <v>500</v>
      </c>
      <c r="L68" s="5" t="s">
        <v>17</v>
      </c>
      <c r="M68" s="5" t="s">
        <v>17</v>
      </c>
      <c r="N68" s="5" t="s">
        <v>17</v>
      </c>
      <c r="O68" s="5" t="s">
        <v>17</v>
      </c>
    </row>
    <row r="69" spans="1:15" x14ac:dyDescent="0.2">
      <c r="A69" s="3" t="s">
        <v>145</v>
      </c>
      <c r="B69" s="4" t="s">
        <v>146</v>
      </c>
      <c r="C69" s="5" t="s">
        <v>17</v>
      </c>
      <c r="D69" s="5">
        <v>0</v>
      </c>
      <c r="E69" s="5">
        <v>0</v>
      </c>
      <c r="F69" s="5">
        <f t="shared" si="2"/>
        <v>0</v>
      </c>
      <c r="G69" s="5" t="s">
        <v>17</v>
      </c>
      <c r="H69" s="5" t="s">
        <v>17</v>
      </c>
      <c r="I69" s="5">
        <v>0</v>
      </c>
      <c r="J69" s="5">
        <f>+[1]ANTAI!J69+I69</f>
        <v>0</v>
      </c>
      <c r="K69" s="5">
        <f t="shared" si="3"/>
        <v>0</v>
      </c>
      <c r="L69" s="5" t="s">
        <v>17</v>
      </c>
      <c r="M69" s="5" t="s">
        <v>17</v>
      </c>
      <c r="N69" s="5" t="s">
        <v>17</v>
      </c>
      <c r="O69" s="5" t="s">
        <v>17</v>
      </c>
    </row>
    <row r="70" spans="1:15" x14ac:dyDescent="0.2">
      <c r="A70" s="3" t="s">
        <v>147</v>
      </c>
      <c r="B70" s="4" t="s">
        <v>148</v>
      </c>
      <c r="C70" s="5" t="s">
        <v>17</v>
      </c>
      <c r="D70" s="5" t="s">
        <v>17</v>
      </c>
      <c r="E70" s="5">
        <v>0</v>
      </c>
      <c r="F70" s="5">
        <f t="shared" si="2"/>
        <v>0</v>
      </c>
      <c r="G70" s="5" t="s">
        <v>17</v>
      </c>
      <c r="H70" s="5" t="s">
        <v>17</v>
      </c>
      <c r="I70" s="5">
        <v>0</v>
      </c>
      <c r="J70" s="5">
        <f>+[1]ANTAI!J70+I70</f>
        <v>0</v>
      </c>
      <c r="K70" s="5">
        <f t="shared" si="3"/>
        <v>0</v>
      </c>
      <c r="L70" s="5" t="s">
        <v>17</v>
      </c>
      <c r="M70" s="5" t="s">
        <v>17</v>
      </c>
      <c r="N70" s="5" t="s">
        <v>17</v>
      </c>
      <c r="O70" s="5" t="s">
        <v>17</v>
      </c>
    </row>
    <row r="71" spans="1:15" x14ac:dyDescent="0.2">
      <c r="A71" s="3" t="s">
        <v>149</v>
      </c>
      <c r="B71" s="4" t="s">
        <v>150</v>
      </c>
      <c r="C71" s="5" t="s">
        <v>17</v>
      </c>
      <c r="D71" s="5" t="s">
        <v>17</v>
      </c>
      <c r="E71" s="5" t="s">
        <v>17</v>
      </c>
      <c r="F71" s="5">
        <f t="shared" si="2"/>
        <v>0</v>
      </c>
      <c r="G71" s="5" t="s">
        <v>17</v>
      </c>
      <c r="H71" s="5" t="s">
        <v>17</v>
      </c>
      <c r="I71" s="5">
        <v>0</v>
      </c>
      <c r="J71" s="5">
        <f>+[1]ANTAI!J71+I71</f>
        <v>0</v>
      </c>
      <c r="K71" s="5">
        <f t="shared" si="3"/>
        <v>0</v>
      </c>
      <c r="L71" s="5" t="s">
        <v>17</v>
      </c>
      <c r="M71" s="5" t="s">
        <v>17</v>
      </c>
      <c r="N71" s="5" t="s">
        <v>17</v>
      </c>
      <c r="O71" s="5" t="s">
        <v>17</v>
      </c>
    </row>
    <row r="72" spans="1:15" x14ac:dyDescent="0.2">
      <c r="A72" s="3" t="s">
        <v>151</v>
      </c>
      <c r="B72" s="4" t="s">
        <v>152</v>
      </c>
      <c r="C72" s="5" t="s">
        <v>17</v>
      </c>
      <c r="D72" s="5" t="s">
        <v>17</v>
      </c>
      <c r="E72" s="5" t="s">
        <v>17</v>
      </c>
      <c r="F72" s="5">
        <f t="shared" si="2"/>
        <v>0</v>
      </c>
      <c r="G72" s="5" t="s">
        <v>17</v>
      </c>
      <c r="H72" s="5" t="s">
        <v>17</v>
      </c>
      <c r="I72" s="5">
        <v>0</v>
      </c>
      <c r="J72" s="5">
        <f>+[1]ANTAI!J72+I72</f>
        <v>0</v>
      </c>
      <c r="K72" s="5">
        <f t="shared" si="3"/>
        <v>0</v>
      </c>
      <c r="L72" s="5" t="s">
        <v>17</v>
      </c>
      <c r="M72" s="5" t="s">
        <v>17</v>
      </c>
      <c r="N72" s="5" t="s">
        <v>17</v>
      </c>
      <c r="O72" s="5" t="s">
        <v>17</v>
      </c>
    </row>
    <row r="73" spans="1:15" x14ac:dyDescent="0.2">
      <c r="A73" s="3" t="s">
        <v>153</v>
      </c>
      <c r="B73" s="4" t="s">
        <v>154</v>
      </c>
      <c r="C73" s="5" t="s">
        <v>17</v>
      </c>
      <c r="D73" s="5" t="s">
        <v>17</v>
      </c>
      <c r="E73" s="5" t="s">
        <v>17</v>
      </c>
      <c r="F73" s="5">
        <f t="shared" si="2"/>
        <v>0</v>
      </c>
      <c r="G73" s="5" t="s">
        <v>17</v>
      </c>
      <c r="H73" s="5" t="s">
        <v>17</v>
      </c>
      <c r="I73" s="5">
        <v>0</v>
      </c>
      <c r="J73" s="5">
        <f>+[1]ANTAI!J73+I73</f>
        <v>0</v>
      </c>
      <c r="K73" s="5">
        <f t="shared" si="3"/>
        <v>0</v>
      </c>
      <c r="L73" s="5" t="s">
        <v>17</v>
      </c>
      <c r="M73" s="5" t="s">
        <v>17</v>
      </c>
      <c r="N73" s="5" t="s">
        <v>17</v>
      </c>
      <c r="O73" s="5" t="s">
        <v>17</v>
      </c>
    </row>
    <row r="74" spans="1:15" x14ac:dyDescent="0.2">
      <c r="A74" s="3" t="s">
        <v>155</v>
      </c>
      <c r="B74" s="4" t="s">
        <v>156</v>
      </c>
      <c r="C74" s="5">
        <v>8000</v>
      </c>
      <c r="D74" s="5" t="s">
        <v>17</v>
      </c>
      <c r="E74" s="5" t="s">
        <v>17</v>
      </c>
      <c r="F74" s="5">
        <f t="shared" si="2"/>
        <v>8000</v>
      </c>
      <c r="G74" s="5" t="s">
        <v>17</v>
      </c>
      <c r="H74" s="5" t="s">
        <v>17</v>
      </c>
      <c r="I74" s="5">
        <v>0</v>
      </c>
      <c r="J74" s="5">
        <f>+[1]ANTAI!J74+I74</f>
        <v>0</v>
      </c>
      <c r="K74" s="5">
        <f t="shared" si="3"/>
        <v>8000</v>
      </c>
      <c r="L74" s="5" t="s">
        <v>17</v>
      </c>
      <c r="M74" s="5" t="s">
        <v>17</v>
      </c>
      <c r="N74" s="5" t="s">
        <v>17</v>
      </c>
      <c r="O74" s="5" t="s">
        <v>17</v>
      </c>
    </row>
    <row r="75" spans="1:15" x14ac:dyDescent="0.2">
      <c r="A75" s="3" t="s">
        <v>157</v>
      </c>
      <c r="B75" s="4" t="s">
        <v>158</v>
      </c>
      <c r="C75" s="5" t="s">
        <v>17</v>
      </c>
      <c r="D75" s="5" t="s">
        <v>17</v>
      </c>
      <c r="E75" s="5" t="s">
        <v>17</v>
      </c>
      <c r="F75" s="5">
        <f t="shared" si="2"/>
        <v>0</v>
      </c>
      <c r="G75" s="5" t="s">
        <v>17</v>
      </c>
      <c r="H75" s="5" t="s">
        <v>17</v>
      </c>
      <c r="I75" s="5">
        <v>0</v>
      </c>
      <c r="J75" s="5">
        <f>+[1]ANTAI!J75+I75</f>
        <v>0</v>
      </c>
      <c r="K75" s="5">
        <f t="shared" si="3"/>
        <v>0</v>
      </c>
      <c r="L75" s="5" t="s">
        <v>17</v>
      </c>
      <c r="M75" s="5" t="s">
        <v>17</v>
      </c>
      <c r="N75" s="5" t="s">
        <v>17</v>
      </c>
      <c r="O75" s="5" t="s">
        <v>17</v>
      </c>
    </row>
    <row r="76" spans="1:15" x14ac:dyDescent="0.2">
      <c r="A76" s="3" t="s">
        <v>159</v>
      </c>
      <c r="B76" s="4" t="s">
        <v>160</v>
      </c>
      <c r="C76" s="5" t="s">
        <v>17</v>
      </c>
      <c r="D76" s="5" t="s">
        <v>17</v>
      </c>
      <c r="E76" s="5" t="s">
        <v>17</v>
      </c>
      <c r="F76" s="5">
        <f t="shared" si="2"/>
        <v>0</v>
      </c>
      <c r="G76" s="5" t="s">
        <v>17</v>
      </c>
      <c r="H76" s="5" t="s">
        <v>17</v>
      </c>
      <c r="I76" s="5">
        <v>0</v>
      </c>
      <c r="J76" s="5">
        <f>+[1]ANTAI!J76+I76</f>
        <v>0</v>
      </c>
      <c r="K76" s="5">
        <f t="shared" si="3"/>
        <v>0</v>
      </c>
      <c r="L76" s="5" t="s">
        <v>17</v>
      </c>
      <c r="M76" s="5" t="s">
        <v>17</v>
      </c>
      <c r="N76" s="5" t="s">
        <v>17</v>
      </c>
      <c r="O76" s="5" t="s">
        <v>17</v>
      </c>
    </row>
    <row r="77" spans="1:15" x14ac:dyDescent="0.2">
      <c r="A77" s="3" t="s">
        <v>161</v>
      </c>
      <c r="B77" s="4" t="s">
        <v>162</v>
      </c>
      <c r="C77" s="5" t="s">
        <v>17</v>
      </c>
      <c r="D77" s="5" t="s">
        <v>17</v>
      </c>
      <c r="E77" s="5" t="s">
        <v>17</v>
      </c>
      <c r="F77" s="5">
        <f t="shared" si="2"/>
        <v>0</v>
      </c>
      <c r="G77" s="5" t="s">
        <v>17</v>
      </c>
      <c r="H77" s="5" t="s">
        <v>17</v>
      </c>
      <c r="I77" s="5">
        <v>0</v>
      </c>
      <c r="J77" s="5">
        <f>+[1]ANTAI!J77+I77</f>
        <v>0</v>
      </c>
      <c r="K77" s="5">
        <f t="shared" si="3"/>
        <v>0</v>
      </c>
      <c r="L77" s="5" t="s">
        <v>17</v>
      </c>
      <c r="M77" s="5" t="s">
        <v>17</v>
      </c>
      <c r="N77" s="5" t="s">
        <v>17</v>
      </c>
      <c r="O77" s="5" t="s">
        <v>17</v>
      </c>
    </row>
    <row r="78" spans="1:15" x14ac:dyDescent="0.2">
      <c r="A78" s="3" t="s">
        <v>163</v>
      </c>
      <c r="B78" s="4" t="s">
        <v>164</v>
      </c>
      <c r="C78" s="5" t="s">
        <v>17</v>
      </c>
      <c r="D78" s="5" t="s">
        <v>17</v>
      </c>
      <c r="E78" s="5" t="s">
        <v>17</v>
      </c>
      <c r="F78" s="5">
        <f t="shared" si="2"/>
        <v>0</v>
      </c>
      <c r="G78" s="5" t="s">
        <v>17</v>
      </c>
      <c r="H78" s="5" t="s">
        <v>17</v>
      </c>
      <c r="I78" s="5">
        <v>0</v>
      </c>
      <c r="J78" s="5">
        <f>+[1]ANTAI!J78+I78</f>
        <v>0</v>
      </c>
      <c r="K78" s="5">
        <f t="shared" si="3"/>
        <v>0</v>
      </c>
      <c r="L78" s="5" t="s">
        <v>17</v>
      </c>
      <c r="M78" s="5" t="s">
        <v>17</v>
      </c>
      <c r="N78" s="5" t="s">
        <v>17</v>
      </c>
      <c r="O78" s="5" t="s">
        <v>17</v>
      </c>
    </row>
    <row r="79" spans="1:15" x14ac:dyDescent="0.2">
      <c r="A79" s="3" t="s">
        <v>165</v>
      </c>
      <c r="B79" s="4" t="s">
        <v>166</v>
      </c>
      <c r="C79" s="5">
        <v>65000</v>
      </c>
      <c r="D79" s="5">
        <v>0</v>
      </c>
      <c r="E79" s="5" t="s">
        <v>17</v>
      </c>
      <c r="F79" s="5">
        <f t="shared" si="2"/>
        <v>65000</v>
      </c>
      <c r="G79" s="5" t="s">
        <v>17</v>
      </c>
      <c r="H79" s="5" t="s">
        <v>17</v>
      </c>
      <c r="I79" s="5">
        <v>11108.16</v>
      </c>
      <c r="J79" s="5">
        <f>+[1]ANTAI!J79+I79</f>
        <v>23346.83</v>
      </c>
      <c r="K79" s="5">
        <f t="shared" si="3"/>
        <v>41653.17</v>
      </c>
      <c r="L79" s="5" t="s">
        <v>17</v>
      </c>
      <c r="M79" s="5" t="s">
        <v>17</v>
      </c>
      <c r="N79" s="5" t="s">
        <v>17</v>
      </c>
      <c r="O79" s="5" t="s">
        <v>17</v>
      </c>
    </row>
    <row r="80" spans="1:15" x14ac:dyDescent="0.2">
      <c r="A80" s="3" t="s">
        <v>167</v>
      </c>
      <c r="B80" s="4" t="s">
        <v>168</v>
      </c>
      <c r="C80" s="5" t="s">
        <v>17</v>
      </c>
      <c r="D80" s="5" t="s">
        <v>17</v>
      </c>
      <c r="E80" s="5" t="s">
        <v>17</v>
      </c>
      <c r="F80" s="5">
        <f t="shared" si="2"/>
        <v>0</v>
      </c>
      <c r="G80" s="5" t="s">
        <v>17</v>
      </c>
      <c r="H80" s="5" t="s">
        <v>17</v>
      </c>
      <c r="I80" s="5">
        <v>0</v>
      </c>
      <c r="J80" s="5">
        <f>+[1]ANTAI!J80+I80</f>
        <v>0</v>
      </c>
      <c r="K80" s="5">
        <f t="shared" si="3"/>
        <v>0</v>
      </c>
      <c r="L80" s="5" t="s">
        <v>17</v>
      </c>
      <c r="M80" s="5" t="s">
        <v>17</v>
      </c>
      <c r="N80" s="5" t="s">
        <v>17</v>
      </c>
      <c r="O80" s="5" t="s">
        <v>17</v>
      </c>
    </row>
    <row r="81" spans="1:15" x14ac:dyDescent="0.2">
      <c r="A81" s="3" t="s">
        <v>169</v>
      </c>
      <c r="B81" s="4" t="s">
        <v>170</v>
      </c>
      <c r="C81" s="5">
        <f>100</f>
        <v>100</v>
      </c>
      <c r="D81" s="5" t="s">
        <v>17</v>
      </c>
      <c r="E81" s="5" t="s">
        <v>17</v>
      </c>
      <c r="F81" s="5">
        <f t="shared" si="2"/>
        <v>100</v>
      </c>
      <c r="G81" s="5" t="s">
        <v>17</v>
      </c>
      <c r="H81" s="5" t="s">
        <v>17</v>
      </c>
      <c r="I81" s="5">
        <v>0</v>
      </c>
      <c r="J81" s="5">
        <f>+[1]ANTAI!J81+I81</f>
        <v>0</v>
      </c>
      <c r="K81" s="5">
        <f t="shared" si="3"/>
        <v>100</v>
      </c>
      <c r="L81" s="5" t="s">
        <v>17</v>
      </c>
      <c r="M81" s="5" t="s">
        <v>17</v>
      </c>
      <c r="N81" s="5" t="s">
        <v>17</v>
      </c>
      <c r="O81" s="5" t="s">
        <v>17</v>
      </c>
    </row>
    <row r="82" spans="1:15" x14ac:dyDescent="0.2">
      <c r="A82" s="3" t="s">
        <v>171</v>
      </c>
      <c r="B82" s="4" t="s">
        <v>172</v>
      </c>
      <c r="C82" s="5">
        <f>24000+12000</f>
        <v>36000</v>
      </c>
      <c r="D82" s="5" t="s">
        <v>17</v>
      </c>
      <c r="E82" s="5">
        <v>0</v>
      </c>
      <c r="F82" s="5">
        <f t="shared" si="2"/>
        <v>36000</v>
      </c>
      <c r="G82" s="5" t="s">
        <v>17</v>
      </c>
      <c r="H82" s="5" t="s">
        <v>17</v>
      </c>
      <c r="I82" s="5">
        <v>3600</v>
      </c>
      <c r="J82" s="5">
        <f>+[1]ANTAI!J82+I82</f>
        <v>17880</v>
      </c>
      <c r="K82" s="5">
        <f t="shared" si="3"/>
        <v>18120</v>
      </c>
      <c r="L82" s="5" t="s">
        <v>17</v>
      </c>
      <c r="M82" s="5" t="s">
        <v>17</v>
      </c>
      <c r="N82" s="5" t="s">
        <v>17</v>
      </c>
      <c r="O82" s="5" t="s">
        <v>17</v>
      </c>
    </row>
    <row r="83" spans="1:15" x14ac:dyDescent="0.2">
      <c r="A83" s="3" t="s">
        <v>173</v>
      </c>
      <c r="B83" s="4" t="s">
        <v>174</v>
      </c>
      <c r="C83" s="5" t="s">
        <v>17</v>
      </c>
      <c r="D83" s="5" t="s">
        <v>17</v>
      </c>
      <c r="E83" s="5">
        <v>0</v>
      </c>
      <c r="F83" s="5">
        <f t="shared" si="2"/>
        <v>0</v>
      </c>
      <c r="G83" s="5" t="s">
        <v>17</v>
      </c>
      <c r="H83" s="5" t="s">
        <v>17</v>
      </c>
      <c r="I83" s="5">
        <v>0</v>
      </c>
      <c r="J83" s="5">
        <f>+[1]ANTAI!J83+I83</f>
        <v>0</v>
      </c>
      <c r="K83" s="5">
        <f t="shared" si="3"/>
        <v>0</v>
      </c>
      <c r="L83" s="5" t="s">
        <v>17</v>
      </c>
      <c r="M83" s="5" t="s">
        <v>17</v>
      </c>
      <c r="N83" s="5" t="s">
        <v>17</v>
      </c>
      <c r="O83" s="5" t="s">
        <v>17</v>
      </c>
    </row>
    <row r="84" spans="1:15" x14ac:dyDescent="0.2">
      <c r="A84" s="3" t="s">
        <v>175</v>
      </c>
      <c r="B84" s="4" t="s">
        <v>176</v>
      </c>
      <c r="C84" s="5">
        <f>20000+3000+400+600+600</f>
        <v>24600</v>
      </c>
      <c r="D84" s="5">
        <v>930</v>
      </c>
      <c r="E84" s="5">
        <v>6000</v>
      </c>
      <c r="F84" s="5">
        <f t="shared" si="2"/>
        <v>19530</v>
      </c>
      <c r="G84" s="5" t="s">
        <v>17</v>
      </c>
      <c r="H84" s="5" t="s">
        <v>17</v>
      </c>
      <c r="I84" s="5">
        <v>1032.78</v>
      </c>
      <c r="J84" s="5">
        <f>+[1]ANTAI!J84+I84</f>
        <v>1491.06</v>
      </c>
      <c r="K84" s="5">
        <f t="shared" si="3"/>
        <v>18038.939999999999</v>
      </c>
      <c r="L84" s="5" t="s">
        <v>17</v>
      </c>
      <c r="M84" s="5" t="s">
        <v>17</v>
      </c>
      <c r="N84" s="5" t="s">
        <v>17</v>
      </c>
      <c r="O84" s="5" t="s">
        <v>17</v>
      </c>
    </row>
    <row r="85" spans="1:15" x14ac:dyDescent="0.2">
      <c r="A85" s="3" t="s">
        <v>177</v>
      </c>
      <c r="B85" s="4" t="s">
        <v>178</v>
      </c>
      <c r="C85" s="5">
        <f>500+2000+100+18000</f>
        <v>20600</v>
      </c>
      <c r="D85" s="5">
        <v>0</v>
      </c>
      <c r="E85" s="5">
        <v>0</v>
      </c>
      <c r="F85" s="5">
        <f t="shared" si="2"/>
        <v>20600</v>
      </c>
      <c r="G85" s="5" t="s">
        <v>17</v>
      </c>
      <c r="H85" s="5" t="s">
        <v>17</v>
      </c>
      <c r="I85" s="5">
        <v>1611.58</v>
      </c>
      <c r="J85" s="5">
        <f>+[1]ANTAI!J85+I85</f>
        <v>3491.51</v>
      </c>
      <c r="K85" s="5">
        <f t="shared" si="3"/>
        <v>17108.489999999998</v>
      </c>
      <c r="L85" s="5" t="s">
        <v>17</v>
      </c>
      <c r="M85" s="5" t="s">
        <v>17</v>
      </c>
      <c r="N85" s="5" t="s">
        <v>17</v>
      </c>
      <c r="O85" s="5" t="s">
        <v>17</v>
      </c>
    </row>
    <row r="86" spans="1:15" x14ac:dyDescent="0.2">
      <c r="A86" s="3" t="s">
        <v>179</v>
      </c>
      <c r="B86" s="4" t="s">
        <v>180</v>
      </c>
      <c r="C86" s="5">
        <v>500</v>
      </c>
      <c r="D86" s="5" t="s">
        <v>17</v>
      </c>
      <c r="E86" s="5">
        <v>0</v>
      </c>
      <c r="F86" s="5">
        <f t="shared" si="2"/>
        <v>500</v>
      </c>
      <c r="G86" s="5" t="s">
        <v>17</v>
      </c>
      <c r="H86" s="5" t="s">
        <v>17</v>
      </c>
      <c r="I86" s="5">
        <v>0</v>
      </c>
      <c r="J86" s="5">
        <f>+[1]ANTAI!J86+I86</f>
        <v>0</v>
      </c>
      <c r="K86" s="5">
        <f t="shared" si="3"/>
        <v>500</v>
      </c>
      <c r="L86" s="5" t="s">
        <v>17</v>
      </c>
      <c r="M86" s="5" t="s">
        <v>17</v>
      </c>
      <c r="N86" s="5" t="s">
        <v>17</v>
      </c>
      <c r="O86" s="5" t="s">
        <v>17</v>
      </c>
    </row>
    <row r="87" spans="1:15" x14ac:dyDescent="0.2">
      <c r="A87" s="3" t="s">
        <v>181</v>
      </c>
      <c r="B87" s="4" t="s">
        <v>182</v>
      </c>
      <c r="C87" s="5" t="s">
        <v>17</v>
      </c>
      <c r="D87" s="5" t="s">
        <v>17</v>
      </c>
      <c r="E87" s="5">
        <v>0</v>
      </c>
      <c r="F87" s="5">
        <f t="shared" si="2"/>
        <v>0</v>
      </c>
      <c r="G87" s="5" t="s">
        <v>17</v>
      </c>
      <c r="H87" s="5" t="s">
        <v>17</v>
      </c>
      <c r="I87" s="5">
        <v>0</v>
      </c>
      <c r="J87" s="5">
        <f>+[1]ANTAI!J87+I87</f>
        <v>0</v>
      </c>
      <c r="K87" s="5">
        <f t="shared" si="3"/>
        <v>0</v>
      </c>
      <c r="L87" s="5" t="s">
        <v>17</v>
      </c>
      <c r="M87" s="5" t="s">
        <v>17</v>
      </c>
      <c r="N87" s="5" t="s">
        <v>17</v>
      </c>
      <c r="O87" s="5" t="s">
        <v>17</v>
      </c>
    </row>
    <row r="88" spans="1:15" x14ac:dyDescent="0.2">
      <c r="A88" s="3" t="s">
        <v>183</v>
      </c>
      <c r="B88" s="4" t="s">
        <v>184</v>
      </c>
      <c r="C88" s="5" t="s">
        <v>17</v>
      </c>
      <c r="D88" s="5" t="s">
        <v>17</v>
      </c>
      <c r="E88" s="5">
        <v>0</v>
      </c>
      <c r="F88" s="5">
        <f t="shared" si="2"/>
        <v>0</v>
      </c>
      <c r="G88" s="5" t="s">
        <v>17</v>
      </c>
      <c r="H88" s="5" t="s">
        <v>17</v>
      </c>
      <c r="I88" s="5">
        <v>0</v>
      </c>
      <c r="J88" s="5">
        <f>+[1]ANTAI!J88+I88</f>
        <v>0</v>
      </c>
      <c r="K88" s="5">
        <f t="shared" si="3"/>
        <v>0</v>
      </c>
      <c r="L88" s="5" t="s">
        <v>17</v>
      </c>
      <c r="M88" s="5" t="s">
        <v>17</v>
      </c>
      <c r="N88" s="5" t="s">
        <v>17</v>
      </c>
      <c r="O88" s="5" t="s">
        <v>17</v>
      </c>
    </row>
    <row r="89" spans="1:15" x14ac:dyDescent="0.2">
      <c r="A89" s="3" t="s">
        <v>185</v>
      </c>
      <c r="B89" s="4" t="s">
        <v>186</v>
      </c>
      <c r="C89" s="5">
        <f>6000</f>
        <v>6000</v>
      </c>
      <c r="D89" s="5" t="s">
        <v>17</v>
      </c>
      <c r="E89" s="5">
        <v>623</v>
      </c>
      <c r="F89" s="5">
        <f t="shared" si="2"/>
        <v>5377</v>
      </c>
      <c r="G89" s="5" t="s">
        <v>17</v>
      </c>
      <c r="H89" s="5" t="s">
        <v>17</v>
      </c>
      <c r="I89" s="5">
        <v>0</v>
      </c>
      <c r="J89" s="5">
        <f>+[1]ANTAI!J89+I89</f>
        <v>11.89</v>
      </c>
      <c r="K89" s="5">
        <f t="shared" si="3"/>
        <v>5365.11</v>
      </c>
      <c r="L89" s="5" t="s">
        <v>17</v>
      </c>
      <c r="M89" s="5" t="s">
        <v>17</v>
      </c>
      <c r="N89" s="5" t="s">
        <v>17</v>
      </c>
      <c r="O89" s="5" t="s">
        <v>17</v>
      </c>
    </row>
    <row r="90" spans="1:15" x14ac:dyDescent="0.2">
      <c r="A90" s="3" t="s">
        <v>187</v>
      </c>
      <c r="B90" s="4" t="s">
        <v>188</v>
      </c>
      <c r="C90" s="5" t="s">
        <v>17</v>
      </c>
      <c r="D90" s="5" t="s">
        <v>17</v>
      </c>
      <c r="E90" s="5">
        <v>0</v>
      </c>
      <c r="F90" s="5">
        <f t="shared" si="2"/>
        <v>0</v>
      </c>
      <c r="G90" s="5" t="s">
        <v>17</v>
      </c>
      <c r="H90" s="5" t="s">
        <v>17</v>
      </c>
      <c r="I90" s="5">
        <v>0</v>
      </c>
      <c r="J90" s="5">
        <f>+[1]ANTAI!J90+I90</f>
        <v>0</v>
      </c>
      <c r="K90" s="5">
        <f t="shared" si="3"/>
        <v>0</v>
      </c>
      <c r="L90" s="5" t="s">
        <v>17</v>
      </c>
      <c r="M90" s="5" t="s">
        <v>17</v>
      </c>
      <c r="N90" s="5" t="s">
        <v>17</v>
      </c>
      <c r="O90" s="5" t="s">
        <v>17</v>
      </c>
    </row>
    <row r="91" spans="1:15" x14ac:dyDescent="0.2">
      <c r="A91" s="3" t="s">
        <v>189</v>
      </c>
      <c r="B91" s="4" t="s">
        <v>82</v>
      </c>
      <c r="C91" s="5" t="s">
        <v>17</v>
      </c>
      <c r="D91" s="5" t="s">
        <v>17</v>
      </c>
      <c r="E91" s="5">
        <v>0</v>
      </c>
      <c r="F91" s="5">
        <f t="shared" si="2"/>
        <v>0</v>
      </c>
      <c r="G91" s="5" t="s">
        <v>17</v>
      </c>
      <c r="H91" s="5" t="s">
        <v>17</v>
      </c>
      <c r="I91" s="5">
        <v>0</v>
      </c>
      <c r="J91" s="5">
        <f>+[1]ANTAI!J91+I91</f>
        <v>0</v>
      </c>
      <c r="K91" s="5">
        <f t="shared" si="3"/>
        <v>0</v>
      </c>
      <c r="L91" s="5" t="s">
        <v>17</v>
      </c>
      <c r="M91" s="5" t="s">
        <v>17</v>
      </c>
      <c r="N91" s="5" t="s">
        <v>17</v>
      </c>
      <c r="O91" s="5" t="s">
        <v>17</v>
      </c>
    </row>
    <row r="92" spans="1:15" x14ac:dyDescent="0.2">
      <c r="A92" s="3" t="s">
        <v>190</v>
      </c>
      <c r="B92" s="4" t="s">
        <v>100</v>
      </c>
      <c r="C92" s="5">
        <v>12000</v>
      </c>
      <c r="D92" s="5" t="s">
        <v>17</v>
      </c>
      <c r="E92" s="5" t="s">
        <v>17</v>
      </c>
      <c r="F92" s="5">
        <f t="shared" si="2"/>
        <v>12000</v>
      </c>
      <c r="G92" s="5" t="s">
        <v>17</v>
      </c>
      <c r="H92" s="5" t="s">
        <v>17</v>
      </c>
      <c r="I92" s="5">
        <v>0</v>
      </c>
      <c r="J92" s="5">
        <f>+[1]ANTAI!J92+I92</f>
        <v>5642.37</v>
      </c>
      <c r="K92" s="5">
        <f t="shared" si="3"/>
        <v>6357.63</v>
      </c>
      <c r="L92" s="5" t="s">
        <v>17</v>
      </c>
      <c r="M92" s="5" t="s">
        <v>17</v>
      </c>
      <c r="N92" s="5" t="s">
        <v>17</v>
      </c>
      <c r="O92" s="5" t="s">
        <v>17</v>
      </c>
    </row>
    <row r="93" spans="1:15" x14ac:dyDescent="0.2">
      <c r="A93" s="3" t="s">
        <v>191</v>
      </c>
      <c r="B93" s="4" t="s">
        <v>192</v>
      </c>
      <c r="C93" s="5" t="s">
        <v>17</v>
      </c>
      <c r="D93" s="5" t="s">
        <v>17</v>
      </c>
      <c r="E93" s="5" t="s">
        <v>17</v>
      </c>
      <c r="F93" s="5">
        <f t="shared" si="2"/>
        <v>0</v>
      </c>
      <c r="G93" s="5" t="s">
        <v>17</v>
      </c>
      <c r="H93" s="5" t="s">
        <v>17</v>
      </c>
      <c r="I93" s="5">
        <v>0</v>
      </c>
      <c r="J93" s="5">
        <f>+[1]ANTAI!J93+I93</f>
        <v>0</v>
      </c>
      <c r="K93" s="5">
        <f t="shared" si="3"/>
        <v>0</v>
      </c>
      <c r="L93" s="5" t="s">
        <v>17</v>
      </c>
      <c r="M93" s="5" t="s">
        <v>17</v>
      </c>
      <c r="N93" s="5" t="s">
        <v>17</v>
      </c>
      <c r="O93" s="5" t="s">
        <v>17</v>
      </c>
    </row>
    <row r="94" spans="1:15" x14ac:dyDescent="0.2">
      <c r="A94" s="3" t="s">
        <v>193</v>
      </c>
      <c r="B94" s="4" t="s">
        <v>120</v>
      </c>
      <c r="C94" s="5" t="s">
        <v>17</v>
      </c>
      <c r="D94" s="5" t="s">
        <v>17</v>
      </c>
      <c r="E94" s="5" t="s">
        <v>17</v>
      </c>
      <c r="F94" s="5">
        <f t="shared" si="2"/>
        <v>0</v>
      </c>
      <c r="G94" s="5" t="s">
        <v>17</v>
      </c>
      <c r="H94" s="5" t="s">
        <v>17</v>
      </c>
      <c r="I94" s="5">
        <v>0</v>
      </c>
      <c r="J94" s="5">
        <f>+[1]ANTAI!J94+I94</f>
        <v>0</v>
      </c>
      <c r="K94" s="5">
        <f t="shared" si="3"/>
        <v>0</v>
      </c>
      <c r="L94" s="5" t="s">
        <v>17</v>
      </c>
      <c r="M94" s="5" t="s">
        <v>17</v>
      </c>
      <c r="N94" s="5" t="s">
        <v>17</v>
      </c>
      <c r="O94" s="5" t="s">
        <v>17</v>
      </c>
    </row>
    <row r="95" spans="1:15" x14ac:dyDescent="0.2">
      <c r="A95" s="3" t="s">
        <v>194</v>
      </c>
      <c r="B95" s="4" t="s">
        <v>195</v>
      </c>
      <c r="C95" s="5" t="s">
        <v>17</v>
      </c>
      <c r="D95" s="5" t="s">
        <v>17</v>
      </c>
      <c r="E95" s="5" t="s">
        <v>17</v>
      </c>
      <c r="F95" s="5">
        <f t="shared" si="2"/>
        <v>0</v>
      </c>
      <c r="G95" s="5" t="s">
        <v>17</v>
      </c>
      <c r="H95" s="5" t="s">
        <v>17</v>
      </c>
      <c r="I95" s="5">
        <v>0</v>
      </c>
      <c r="J95" s="5">
        <f>+[1]ANTAI!J95+I95</f>
        <v>0</v>
      </c>
      <c r="K95" s="5">
        <f t="shared" si="3"/>
        <v>0</v>
      </c>
      <c r="L95" s="5" t="s">
        <v>17</v>
      </c>
      <c r="M95" s="5" t="s">
        <v>17</v>
      </c>
      <c r="N95" s="5" t="s">
        <v>17</v>
      </c>
      <c r="O95" s="5" t="s">
        <v>17</v>
      </c>
    </row>
    <row r="96" spans="1:15" x14ac:dyDescent="0.2">
      <c r="A96" s="3" t="s">
        <v>196</v>
      </c>
      <c r="B96" s="4" t="s">
        <v>197</v>
      </c>
      <c r="C96" s="5" t="s">
        <v>17</v>
      </c>
      <c r="D96" s="5" t="s">
        <v>17</v>
      </c>
      <c r="E96" s="5" t="s">
        <v>17</v>
      </c>
      <c r="F96" s="5">
        <f t="shared" si="2"/>
        <v>0</v>
      </c>
      <c r="G96" s="5" t="s">
        <v>17</v>
      </c>
      <c r="H96" s="5" t="s">
        <v>17</v>
      </c>
      <c r="I96" s="5">
        <v>0</v>
      </c>
      <c r="J96" s="5">
        <f>+[1]ANTAI!J96+I96</f>
        <v>0</v>
      </c>
      <c r="K96" s="5">
        <f t="shared" si="3"/>
        <v>0</v>
      </c>
      <c r="L96" s="5" t="s">
        <v>17</v>
      </c>
      <c r="M96" s="5" t="s">
        <v>17</v>
      </c>
      <c r="N96" s="5" t="s">
        <v>17</v>
      </c>
      <c r="O96" s="5" t="s">
        <v>17</v>
      </c>
    </row>
    <row r="97" spans="1:15" x14ac:dyDescent="0.2">
      <c r="A97" s="3" t="s">
        <v>198</v>
      </c>
      <c r="B97" s="4" t="s">
        <v>199</v>
      </c>
      <c r="C97" s="5">
        <v>8000</v>
      </c>
      <c r="D97" s="5" t="s">
        <v>17</v>
      </c>
      <c r="E97" s="5" t="s">
        <v>17</v>
      </c>
      <c r="F97" s="5">
        <f t="shared" si="2"/>
        <v>8000</v>
      </c>
      <c r="G97" s="5" t="s">
        <v>17</v>
      </c>
      <c r="H97" s="5" t="s">
        <v>17</v>
      </c>
      <c r="I97" s="5">
        <v>0</v>
      </c>
      <c r="J97" s="5">
        <f>+[1]ANTAI!J97+I97</f>
        <v>0</v>
      </c>
      <c r="K97" s="5">
        <f t="shared" si="3"/>
        <v>8000</v>
      </c>
      <c r="L97" s="5" t="s">
        <v>17</v>
      </c>
      <c r="M97" s="5" t="s">
        <v>17</v>
      </c>
      <c r="N97" s="5" t="s">
        <v>17</v>
      </c>
      <c r="O97" s="5" t="s">
        <v>17</v>
      </c>
    </row>
    <row r="98" spans="1:15" x14ac:dyDescent="0.2">
      <c r="A98" s="3" t="s">
        <v>200</v>
      </c>
      <c r="B98" s="4" t="s">
        <v>168</v>
      </c>
      <c r="C98" s="5" t="s">
        <v>17</v>
      </c>
      <c r="D98" s="5" t="s">
        <v>17</v>
      </c>
      <c r="E98" s="5" t="s">
        <v>17</v>
      </c>
      <c r="F98" s="5">
        <f t="shared" si="2"/>
        <v>0</v>
      </c>
      <c r="G98" s="5" t="s">
        <v>17</v>
      </c>
      <c r="H98" s="5" t="s">
        <v>17</v>
      </c>
      <c r="I98" s="5">
        <v>0</v>
      </c>
      <c r="J98" s="5">
        <f>+[1]ANTAI!J98+I98</f>
        <v>0</v>
      </c>
      <c r="K98" s="5">
        <f t="shared" si="3"/>
        <v>0</v>
      </c>
      <c r="L98" s="5" t="s">
        <v>17</v>
      </c>
      <c r="M98" s="5" t="s">
        <v>17</v>
      </c>
      <c r="N98" s="5" t="s">
        <v>17</v>
      </c>
      <c r="O98" s="5" t="s">
        <v>17</v>
      </c>
    </row>
    <row r="99" spans="1:15" x14ac:dyDescent="0.2">
      <c r="A99" s="3" t="s">
        <v>201</v>
      </c>
      <c r="B99" s="4" t="s">
        <v>174</v>
      </c>
      <c r="C99" s="5" t="s">
        <v>17</v>
      </c>
      <c r="D99" s="5" t="s">
        <v>17</v>
      </c>
      <c r="E99" s="5" t="s">
        <v>17</v>
      </c>
      <c r="F99" s="5">
        <f t="shared" si="2"/>
        <v>0</v>
      </c>
      <c r="G99" s="5" t="s">
        <v>17</v>
      </c>
      <c r="H99" s="5" t="s">
        <v>17</v>
      </c>
      <c r="I99" s="5">
        <v>0</v>
      </c>
      <c r="J99" s="5">
        <f>+[1]ANTAI!J99+I99</f>
        <v>0</v>
      </c>
      <c r="K99" s="5">
        <f t="shared" si="3"/>
        <v>0</v>
      </c>
      <c r="L99" s="5" t="s">
        <v>17</v>
      </c>
      <c r="M99" s="5" t="s">
        <v>17</v>
      </c>
      <c r="N99" s="5" t="s">
        <v>17</v>
      </c>
      <c r="O99" s="5" t="s">
        <v>17</v>
      </c>
    </row>
    <row r="100" spans="1:15" x14ac:dyDescent="0.2">
      <c r="A100" s="3" t="s">
        <v>202</v>
      </c>
      <c r="B100" s="4" t="s">
        <v>203</v>
      </c>
      <c r="C100" s="5" t="s">
        <v>17</v>
      </c>
      <c r="D100" s="5" t="s">
        <v>17</v>
      </c>
      <c r="E100" s="5">
        <v>0</v>
      </c>
      <c r="F100" s="5">
        <f t="shared" si="2"/>
        <v>0</v>
      </c>
      <c r="G100" s="5" t="s">
        <v>17</v>
      </c>
      <c r="H100" s="5" t="s">
        <v>17</v>
      </c>
      <c r="I100" s="5">
        <v>0</v>
      </c>
      <c r="J100" s="5">
        <f>+[1]ANTAI!J100+I100</f>
        <v>0</v>
      </c>
      <c r="K100" s="5">
        <f t="shared" si="3"/>
        <v>0</v>
      </c>
      <c r="L100" s="5" t="s">
        <v>17</v>
      </c>
      <c r="M100" s="5" t="s">
        <v>17</v>
      </c>
      <c r="N100" s="5" t="s">
        <v>17</v>
      </c>
      <c r="O100" s="5" t="s">
        <v>17</v>
      </c>
    </row>
    <row r="101" spans="1:15" x14ac:dyDescent="0.2">
      <c r="A101" s="3" t="s">
        <v>204</v>
      </c>
      <c r="B101" s="4" t="s">
        <v>205</v>
      </c>
      <c r="C101" s="5">
        <f>1000+4000+1000</f>
        <v>6000</v>
      </c>
      <c r="D101" s="5">
        <v>0</v>
      </c>
      <c r="E101" s="5">
        <v>0</v>
      </c>
      <c r="F101" s="5">
        <f t="shared" si="2"/>
        <v>6000</v>
      </c>
      <c r="G101" s="5" t="s">
        <v>17</v>
      </c>
      <c r="H101" s="5" t="s">
        <v>17</v>
      </c>
      <c r="I101" s="5">
        <v>864.27</v>
      </c>
      <c r="J101" s="5">
        <f>+[1]ANTAI!J101+I101</f>
        <v>3119.03</v>
      </c>
      <c r="K101" s="5">
        <f t="shared" si="3"/>
        <v>2880.97</v>
      </c>
      <c r="L101" s="5" t="s">
        <v>17</v>
      </c>
      <c r="M101" s="5" t="s">
        <v>17</v>
      </c>
      <c r="N101" s="5" t="s">
        <v>17</v>
      </c>
      <c r="O101" s="5" t="s">
        <v>17</v>
      </c>
    </row>
    <row r="102" spans="1:15" x14ac:dyDescent="0.2">
      <c r="A102" s="3" t="s">
        <v>206</v>
      </c>
      <c r="B102" s="4" t="s">
        <v>207</v>
      </c>
      <c r="C102" s="5" t="s">
        <v>17</v>
      </c>
      <c r="D102" s="5" t="s">
        <v>17</v>
      </c>
      <c r="E102" s="5">
        <v>0</v>
      </c>
      <c r="F102" s="5">
        <f t="shared" si="2"/>
        <v>0</v>
      </c>
      <c r="G102" s="5" t="s">
        <v>17</v>
      </c>
      <c r="H102" s="5" t="s">
        <v>17</v>
      </c>
      <c r="I102" s="5">
        <v>0</v>
      </c>
      <c r="J102" s="5">
        <f>+[1]ANTAI!J102+I102</f>
        <v>0</v>
      </c>
      <c r="K102" s="5">
        <f t="shared" si="3"/>
        <v>0</v>
      </c>
      <c r="L102" s="5" t="s">
        <v>17</v>
      </c>
      <c r="M102" s="5" t="s">
        <v>17</v>
      </c>
      <c r="N102" s="5" t="s">
        <v>17</v>
      </c>
      <c r="O102" s="5" t="s">
        <v>17</v>
      </c>
    </row>
    <row r="103" spans="1:15" x14ac:dyDescent="0.2">
      <c r="A103" s="3" t="s">
        <v>208</v>
      </c>
      <c r="B103" s="4" t="s">
        <v>209</v>
      </c>
      <c r="C103" s="5" t="s">
        <v>17</v>
      </c>
      <c r="D103" s="5" t="s">
        <v>17</v>
      </c>
      <c r="E103" s="5">
        <v>0</v>
      </c>
      <c r="F103" s="5">
        <f t="shared" si="2"/>
        <v>0</v>
      </c>
      <c r="G103" s="5" t="s">
        <v>17</v>
      </c>
      <c r="H103" s="5" t="s">
        <v>17</v>
      </c>
      <c r="I103" s="5">
        <v>0</v>
      </c>
      <c r="J103" s="5">
        <f>+[1]ANTAI!J103+I103</f>
        <v>0</v>
      </c>
      <c r="K103" s="5">
        <f t="shared" si="3"/>
        <v>0</v>
      </c>
      <c r="L103" s="5" t="s">
        <v>17</v>
      </c>
      <c r="M103" s="5" t="s">
        <v>17</v>
      </c>
      <c r="N103" s="5" t="s">
        <v>17</v>
      </c>
      <c r="O103" s="5" t="s">
        <v>17</v>
      </c>
    </row>
    <row r="104" spans="1:15" x14ac:dyDescent="0.2">
      <c r="A104" s="3" t="s">
        <v>210</v>
      </c>
      <c r="B104" s="4" t="s">
        <v>211</v>
      </c>
      <c r="C104" s="5" t="s">
        <v>17</v>
      </c>
      <c r="D104" s="5" t="s">
        <v>17</v>
      </c>
      <c r="E104" s="5">
        <v>0</v>
      </c>
      <c r="F104" s="5">
        <f t="shared" si="2"/>
        <v>0</v>
      </c>
      <c r="G104" s="5" t="s">
        <v>17</v>
      </c>
      <c r="H104" s="5" t="s">
        <v>17</v>
      </c>
      <c r="I104" s="5">
        <v>0</v>
      </c>
      <c r="J104" s="5">
        <f>+[1]ANTAI!J104+I104</f>
        <v>0</v>
      </c>
      <c r="K104" s="5">
        <f t="shared" si="3"/>
        <v>0</v>
      </c>
      <c r="L104" s="5" t="s">
        <v>17</v>
      </c>
      <c r="M104" s="5" t="s">
        <v>17</v>
      </c>
      <c r="N104" s="5" t="s">
        <v>17</v>
      </c>
      <c r="O104" s="5" t="s">
        <v>17</v>
      </c>
    </row>
    <row r="105" spans="1:15" x14ac:dyDescent="0.2">
      <c r="A105" s="3" t="s">
        <v>212</v>
      </c>
      <c r="B105" s="4" t="s">
        <v>213</v>
      </c>
      <c r="C105" s="5">
        <f>500+100+100+100</f>
        <v>800</v>
      </c>
      <c r="D105" s="5">
        <v>0</v>
      </c>
      <c r="E105" s="5">
        <v>55.95</v>
      </c>
      <c r="F105" s="5">
        <f t="shared" si="2"/>
        <v>744.05</v>
      </c>
      <c r="G105" s="5" t="s">
        <v>17</v>
      </c>
      <c r="H105" s="5" t="s">
        <v>17</v>
      </c>
      <c r="I105" s="5">
        <v>15</v>
      </c>
      <c r="J105" s="5">
        <f>+[1]ANTAI!J105+I105</f>
        <v>117.63</v>
      </c>
      <c r="K105" s="5">
        <f t="shared" si="3"/>
        <v>626.41999999999996</v>
      </c>
      <c r="L105" s="5" t="s">
        <v>17</v>
      </c>
      <c r="M105" s="5" t="s">
        <v>17</v>
      </c>
      <c r="N105" s="5" t="s">
        <v>17</v>
      </c>
      <c r="O105" s="5" t="s">
        <v>17</v>
      </c>
    </row>
    <row r="106" spans="1:15" x14ac:dyDescent="0.2">
      <c r="A106" s="3" t="s">
        <v>214</v>
      </c>
      <c r="B106" s="4" t="s">
        <v>215</v>
      </c>
      <c r="C106" s="5">
        <f>300+100+2000</f>
        <v>2400</v>
      </c>
      <c r="D106" s="5">
        <v>0</v>
      </c>
      <c r="E106" s="5">
        <v>0</v>
      </c>
      <c r="F106" s="5">
        <f t="shared" si="2"/>
        <v>2400</v>
      </c>
      <c r="G106" s="5" t="s">
        <v>17</v>
      </c>
      <c r="H106" s="5" t="s">
        <v>17</v>
      </c>
      <c r="I106" s="5">
        <v>0</v>
      </c>
      <c r="J106" s="5">
        <f>+[1]ANTAI!J106+I106</f>
        <v>1357.73</v>
      </c>
      <c r="K106" s="5">
        <f t="shared" si="3"/>
        <v>1042.27</v>
      </c>
      <c r="L106" s="5" t="s">
        <v>17</v>
      </c>
      <c r="M106" s="5" t="s">
        <v>17</v>
      </c>
      <c r="N106" s="5" t="s">
        <v>17</v>
      </c>
      <c r="O106" s="5" t="s">
        <v>17</v>
      </c>
    </row>
    <row r="107" spans="1:15" x14ac:dyDescent="0.2">
      <c r="A107" s="3" t="s">
        <v>216</v>
      </c>
      <c r="B107" s="4" t="s">
        <v>217</v>
      </c>
      <c r="C107" s="5" t="s">
        <v>17</v>
      </c>
      <c r="D107" s="5">
        <v>0</v>
      </c>
      <c r="E107" s="5">
        <v>0</v>
      </c>
      <c r="F107" s="5">
        <f t="shared" si="2"/>
        <v>0</v>
      </c>
      <c r="G107" s="5" t="s">
        <v>17</v>
      </c>
      <c r="H107" s="5" t="s">
        <v>17</v>
      </c>
      <c r="I107" s="5">
        <v>0</v>
      </c>
      <c r="J107" s="5">
        <f>+[1]ANTAI!J107+I107</f>
        <v>0</v>
      </c>
      <c r="K107" s="5">
        <f t="shared" si="3"/>
        <v>0</v>
      </c>
      <c r="L107" s="5" t="s">
        <v>17</v>
      </c>
      <c r="M107" s="5" t="s">
        <v>17</v>
      </c>
      <c r="N107" s="5" t="s">
        <v>17</v>
      </c>
      <c r="O107" s="5" t="s">
        <v>17</v>
      </c>
    </row>
    <row r="108" spans="1:15" x14ac:dyDescent="0.2">
      <c r="A108" s="3" t="s">
        <v>218</v>
      </c>
      <c r="B108" s="4" t="s">
        <v>219</v>
      </c>
      <c r="C108" s="5">
        <f>500+1500+1540+150+500+2000+700</f>
        <v>6890</v>
      </c>
      <c r="D108" s="5">
        <v>623</v>
      </c>
      <c r="E108" s="5">
        <v>0</v>
      </c>
      <c r="F108" s="5">
        <f t="shared" si="2"/>
        <v>7513</v>
      </c>
      <c r="G108" s="5" t="s">
        <v>17</v>
      </c>
      <c r="H108" s="5" t="s">
        <v>17</v>
      </c>
      <c r="I108" s="5">
        <v>229.84</v>
      </c>
      <c r="J108" s="5">
        <f>+[1]ANTAI!J108+I108</f>
        <v>2852.63</v>
      </c>
      <c r="K108" s="5">
        <f t="shared" si="3"/>
        <v>4660.37</v>
      </c>
      <c r="L108" s="5" t="s">
        <v>17</v>
      </c>
      <c r="M108" s="5" t="s">
        <v>17</v>
      </c>
      <c r="N108" s="5" t="s">
        <v>17</v>
      </c>
      <c r="O108" s="5" t="s">
        <v>17</v>
      </c>
    </row>
    <row r="109" spans="1:15" x14ac:dyDescent="0.2">
      <c r="A109" s="3" t="s">
        <v>220</v>
      </c>
      <c r="B109" s="4" t="s">
        <v>221</v>
      </c>
      <c r="C109" s="5" t="s">
        <v>17</v>
      </c>
      <c r="D109" s="5" t="s">
        <v>17</v>
      </c>
      <c r="E109" s="5">
        <v>0</v>
      </c>
      <c r="F109" s="5">
        <f t="shared" si="2"/>
        <v>0</v>
      </c>
      <c r="G109" s="5" t="s">
        <v>17</v>
      </c>
      <c r="H109" s="5" t="s">
        <v>17</v>
      </c>
      <c r="I109" s="5">
        <v>0</v>
      </c>
      <c r="J109" s="5">
        <f>+[1]ANTAI!J109+I109</f>
        <v>0</v>
      </c>
      <c r="K109" s="5">
        <f t="shared" si="3"/>
        <v>0</v>
      </c>
      <c r="L109" s="5" t="s">
        <v>17</v>
      </c>
      <c r="M109" s="5" t="s">
        <v>17</v>
      </c>
      <c r="N109" s="5" t="s">
        <v>17</v>
      </c>
      <c r="O109" s="5" t="s">
        <v>17</v>
      </c>
    </row>
    <row r="110" spans="1:15" x14ac:dyDescent="0.2">
      <c r="A110" s="3" t="s">
        <v>222</v>
      </c>
      <c r="B110" s="4" t="s">
        <v>223</v>
      </c>
      <c r="C110" s="5" t="s">
        <v>17</v>
      </c>
      <c r="D110" s="5" t="s">
        <v>17</v>
      </c>
      <c r="E110" s="5">
        <v>0</v>
      </c>
      <c r="F110" s="5">
        <f t="shared" si="2"/>
        <v>0</v>
      </c>
      <c r="G110" s="5" t="s">
        <v>17</v>
      </c>
      <c r="H110" s="5" t="s">
        <v>17</v>
      </c>
      <c r="I110" s="5">
        <v>0</v>
      </c>
      <c r="J110" s="5">
        <f>+[1]ANTAI!J110+I110</f>
        <v>0</v>
      </c>
      <c r="K110" s="5">
        <f t="shared" si="3"/>
        <v>0</v>
      </c>
      <c r="L110" s="5" t="s">
        <v>17</v>
      </c>
      <c r="M110" s="5" t="s">
        <v>17</v>
      </c>
      <c r="N110" s="5" t="s">
        <v>17</v>
      </c>
      <c r="O110" s="5" t="s">
        <v>17</v>
      </c>
    </row>
    <row r="111" spans="1:15" x14ac:dyDescent="0.2">
      <c r="A111" s="3" t="s">
        <v>224</v>
      </c>
      <c r="B111" s="4" t="s">
        <v>225</v>
      </c>
      <c r="C111" s="5">
        <v>62000</v>
      </c>
      <c r="D111" s="5">
        <v>0</v>
      </c>
      <c r="E111" s="5">
        <v>0</v>
      </c>
      <c r="F111" s="5">
        <f t="shared" si="2"/>
        <v>62000</v>
      </c>
      <c r="G111" s="5" t="s">
        <v>17</v>
      </c>
      <c r="H111" s="5" t="s">
        <v>17</v>
      </c>
      <c r="I111" s="5">
        <v>4045.63</v>
      </c>
      <c r="J111" s="5">
        <f>+[1]ANTAI!J111+I111</f>
        <v>18483.189999999999</v>
      </c>
      <c r="K111" s="5">
        <f t="shared" si="3"/>
        <v>43516.81</v>
      </c>
      <c r="L111" s="5" t="s">
        <v>17</v>
      </c>
      <c r="M111" s="5" t="s">
        <v>17</v>
      </c>
      <c r="N111" s="5" t="s">
        <v>17</v>
      </c>
      <c r="O111" s="5" t="s">
        <v>17</v>
      </c>
    </row>
    <row r="112" spans="1:15" x14ac:dyDescent="0.2">
      <c r="A112" s="3" t="s">
        <v>226</v>
      </c>
      <c r="B112" s="4" t="s">
        <v>227</v>
      </c>
      <c r="C112" s="5" t="s">
        <v>17</v>
      </c>
      <c r="D112" s="5" t="s">
        <v>17</v>
      </c>
      <c r="E112" s="5">
        <v>0</v>
      </c>
      <c r="F112" s="5">
        <f t="shared" si="2"/>
        <v>0</v>
      </c>
      <c r="G112" s="5" t="s">
        <v>17</v>
      </c>
      <c r="H112" s="5" t="s">
        <v>17</v>
      </c>
      <c r="I112" s="5">
        <v>0</v>
      </c>
      <c r="J112" s="5">
        <f>+[1]ANTAI!J112+I112</f>
        <v>0</v>
      </c>
      <c r="K112" s="5">
        <f t="shared" si="3"/>
        <v>0</v>
      </c>
      <c r="L112" s="5" t="s">
        <v>17</v>
      </c>
      <c r="M112" s="5" t="s">
        <v>17</v>
      </c>
      <c r="N112" s="5" t="s">
        <v>17</v>
      </c>
      <c r="O112" s="5" t="s">
        <v>17</v>
      </c>
    </row>
    <row r="113" spans="1:15" x14ac:dyDescent="0.2">
      <c r="A113" s="3" t="s">
        <v>228</v>
      </c>
      <c r="B113" s="4" t="s">
        <v>229</v>
      </c>
      <c r="C113" s="5">
        <v>10000</v>
      </c>
      <c r="D113" s="5">
        <v>0</v>
      </c>
      <c r="E113" s="5">
        <v>0</v>
      </c>
      <c r="F113" s="5">
        <f t="shared" si="2"/>
        <v>10000</v>
      </c>
      <c r="G113" s="5" t="s">
        <v>17</v>
      </c>
      <c r="H113" s="5" t="s">
        <v>17</v>
      </c>
      <c r="I113" s="5">
        <v>304.27</v>
      </c>
      <c r="J113" s="5">
        <f>+[1]ANTAI!J113+I113</f>
        <v>1573.48</v>
      </c>
      <c r="K113" s="5">
        <f t="shared" si="3"/>
        <v>8426.52</v>
      </c>
      <c r="L113" s="5" t="s">
        <v>17</v>
      </c>
      <c r="M113" s="5" t="s">
        <v>17</v>
      </c>
      <c r="N113" s="5" t="s">
        <v>17</v>
      </c>
      <c r="O113" s="5" t="s">
        <v>17</v>
      </c>
    </row>
    <row r="114" spans="1:15" x14ac:dyDescent="0.2">
      <c r="A114" s="3" t="s">
        <v>230</v>
      </c>
      <c r="B114" s="4" t="s">
        <v>231</v>
      </c>
      <c r="C114" s="5">
        <v>3500</v>
      </c>
      <c r="D114" s="5">
        <v>0</v>
      </c>
      <c r="E114" s="5">
        <v>0</v>
      </c>
      <c r="F114" s="5">
        <f t="shared" si="2"/>
        <v>3500</v>
      </c>
      <c r="G114" s="5" t="s">
        <v>17</v>
      </c>
      <c r="H114" s="5" t="s">
        <v>17</v>
      </c>
      <c r="I114" s="5">
        <v>962.65</v>
      </c>
      <c r="J114" s="5">
        <f>+[1]ANTAI!J114+I114</f>
        <v>2167.6</v>
      </c>
      <c r="K114" s="5">
        <f t="shared" si="3"/>
        <v>1332.4</v>
      </c>
      <c r="L114" s="5" t="s">
        <v>17</v>
      </c>
      <c r="M114" s="5" t="s">
        <v>17</v>
      </c>
      <c r="N114" s="5" t="s">
        <v>17</v>
      </c>
      <c r="O114" s="5" t="s">
        <v>17</v>
      </c>
    </row>
    <row r="115" spans="1:15" x14ac:dyDescent="0.2">
      <c r="A115" s="3" t="s">
        <v>232</v>
      </c>
      <c r="B115" s="4" t="s">
        <v>233</v>
      </c>
      <c r="C115" s="5" t="s">
        <v>17</v>
      </c>
      <c r="D115" s="5">
        <v>0</v>
      </c>
      <c r="E115" s="5">
        <v>0</v>
      </c>
      <c r="F115" s="5">
        <f t="shared" si="2"/>
        <v>0</v>
      </c>
      <c r="G115" s="5" t="s">
        <v>17</v>
      </c>
      <c r="H115" s="5" t="s">
        <v>17</v>
      </c>
      <c r="I115" s="5">
        <v>0</v>
      </c>
      <c r="J115" s="5">
        <f>+[1]ANTAI!J115+I115</f>
        <v>0</v>
      </c>
      <c r="K115" s="5">
        <f t="shared" si="3"/>
        <v>0</v>
      </c>
      <c r="L115" s="5" t="s">
        <v>17</v>
      </c>
      <c r="M115" s="5" t="s">
        <v>17</v>
      </c>
      <c r="N115" s="5" t="s">
        <v>17</v>
      </c>
      <c r="O115" s="5" t="s">
        <v>17</v>
      </c>
    </row>
    <row r="116" spans="1:15" x14ac:dyDescent="0.2">
      <c r="A116" s="3" t="s">
        <v>234</v>
      </c>
      <c r="B116" s="4" t="s">
        <v>235</v>
      </c>
      <c r="C116" s="5" t="s">
        <v>17</v>
      </c>
      <c r="D116" s="5">
        <v>0</v>
      </c>
      <c r="E116" s="5">
        <v>0</v>
      </c>
      <c r="F116" s="5">
        <f t="shared" si="2"/>
        <v>0</v>
      </c>
      <c r="G116" s="5" t="s">
        <v>17</v>
      </c>
      <c r="H116" s="5" t="s">
        <v>17</v>
      </c>
      <c r="I116" s="5">
        <v>0</v>
      </c>
      <c r="J116" s="5">
        <f>+[1]ANTAI!J116+I116</f>
        <v>0</v>
      </c>
      <c r="K116" s="5">
        <f t="shared" si="3"/>
        <v>0</v>
      </c>
      <c r="L116" s="5" t="s">
        <v>17</v>
      </c>
      <c r="M116" s="5" t="s">
        <v>17</v>
      </c>
      <c r="N116" s="5" t="s">
        <v>17</v>
      </c>
      <c r="O116" s="5" t="s">
        <v>17</v>
      </c>
    </row>
    <row r="117" spans="1:15" x14ac:dyDescent="0.2">
      <c r="A117" s="3" t="s">
        <v>236</v>
      </c>
      <c r="B117" s="4" t="s">
        <v>237</v>
      </c>
      <c r="C117" s="5" t="s">
        <v>17</v>
      </c>
      <c r="D117" s="5" t="s">
        <v>17</v>
      </c>
      <c r="E117" s="5">
        <v>0</v>
      </c>
      <c r="F117" s="5">
        <f t="shared" si="2"/>
        <v>0</v>
      </c>
      <c r="G117" s="5" t="s">
        <v>17</v>
      </c>
      <c r="H117" s="5" t="s">
        <v>17</v>
      </c>
      <c r="I117" s="5">
        <v>0</v>
      </c>
      <c r="J117" s="5">
        <f>+[1]ANTAI!J117+I117</f>
        <v>0</v>
      </c>
      <c r="K117" s="5">
        <f t="shared" si="3"/>
        <v>0</v>
      </c>
      <c r="L117" s="5" t="s">
        <v>17</v>
      </c>
      <c r="M117" s="5" t="s">
        <v>17</v>
      </c>
      <c r="N117" s="5" t="s">
        <v>17</v>
      </c>
      <c r="O117" s="5" t="s">
        <v>17</v>
      </c>
    </row>
    <row r="118" spans="1:15" x14ac:dyDescent="0.2">
      <c r="A118" s="3" t="s">
        <v>238</v>
      </c>
      <c r="B118" s="4" t="s">
        <v>239</v>
      </c>
      <c r="C118" s="5" t="s">
        <v>17</v>
      </c>
      <c r="D118" s="5" t="s">
        <v>17</v>
      </c>
      <c r="E118" s="5">
        <v>0</v>
      </c>
      <c r="F118" s="5">
        <f t="shared" si="2"/>
        <v>0</v>
      </c>
      <c r="G118" s="5" t="s">
        <v>17</v>
      </c>
      <c r="H118" s="5" t="s">
        <v>17</v>
      </c>
      <c r="I118" s="5">
        <v>0</v>
      </c>
      <c r="J118" s="5">
        <f>+[1]ANTAI!J118+I118</f>
        <v>0</v>
      </c>
      <c r="K118" s="5">
        <f t="shared" si="3"/>
        <v>0</v>
      </c>
      <c r="L118" s="5" t="s">
        <v>17</v>
      </c>
      <c r="M118" s="5" t="s">
        <v>17</v>
      </c>
      <c r="N118" s="5" t="s">
        <v>17</v>
      </c>
      <c r="O118" s="5" t="s">
        <v>17</v>
      </c>
    </row>
    <row r="119" spans="1:15" x14ac:dyDescent="0.2">
      <c r="A119" s="3" t="s">
        <v>240</v>
      </c>
      <c r="B119" s="4" t="s">
        <v>241</v>
      </c>
      <c r="C119" s="5">
        <f>600+1200+1500+100+400</f>
        <v>3800</v>
      </c>
      <c r="D119" s="5">
        <v>55.95</v>
      </c>
      <c r="E119" s="5">
        <v>0</v>
      </c>
      <c r="F119" s="5">
        <f t="shared" si="2"/>
        <v>3855.95</v>
      </c>
      <c r="G119" s="5" t="s">
        <v>17</v>
      </c>
      <c r="H119" s="5" t="s">
        <v>17</v>
      </c>
      <c r="I119" s="5">
        <v>112.13</v>
      </c>
      <c r="J119" s="5">
        <f>+[1]ANTAI!J119+I119</f>
        <v>1761.1599999999999</v>
      </c>
      <c r="K119" s="5">
        <f t="shared" si="3"/>
        <v>2094.79</v>
      </c>
      <c r="L119" s="5" t="s">
        <v>17</v>
      </c>
      <c r="M119" s="5" t="s">
        <v>17</v>
      </c>
      <c r="N119" s="5" t="s">
        <v>17</v>
      </c>
      <c r="O119" s="5" t="s">
        <v>17</v>
      </c>
    </row>
    <row r="120" spans="1:15" x14ac:dyDescent="0.2">
      <c r="A120" s="3" t="s">
        <v>242</v>
      </c>
      <c r="B120" s="4" t="s">
        <v>243</v>
      </c>
      <c r="C120" s="5" t="s">
        <v>17</v>
      </c>
      <c r="D120" s="5" t="s">
        <v>17</v>
      </c>
      <c r="E120" s="5" t="s">
        <v>17</v>
      </c>
      <c r="F120" s="5">
        <f t="shared" si="2"/>
        <v>0</v>
      </c>
      <c r="G120" s="5" t="s">
        <v>17</v>
      </c>
      <c r="H120" s="5" t="s">
        <v>17</v>
      </c>
      <c r="I120" s="5">
        <v>0</v>
      </c>
      <c r="J120" s="5">
        <f>+[1]ANTAI!J120+I120</f>
        <v>0</v>
      </c>
      <c r="K120" s="5">
        <f t="shared" si="3"/>
        <v>0</v>
      </c>
      <c r="L120" s="5" t="s">
        <v>17</v>
      </c>
      <c r="M120" s="5" t="s">
        <v>17</v>
      </c>
      <c r="N120" s="5" t="s">
        <v>17</v>
      </c>
      <c r="O120" s="5" t="s">
        <v>17</v>
      </c>
    </row>
    <row r="121" spans="1:15" x14ac:dyDescent="0.2">
      <c r="A121" s="3" t="s">
        <v>244</v>
      </c>
      <c r="B121" s="4" t="s">
        <v>245</v>
      </c>
      <c r="C121" s="5" t="s">
        <v>17</v>
      </c>
      <c r="D121" s="5" t="s">
        <v>17</v>
      </c>
      <c r="E121" s="5" t="s">
        <v>17</v>
      </c>
      <c r="F121" s="5">
        <f t="shared" si="2"/>
        <v>0</v>
      </c>
      <c r="G121" s="5" t="s">
        <v>17</v>
      </c>
      <c r="H121" s="5" t="s">
        <v>17</v>
      </c>
      <c r="I121" s="5">
        <v>0</v>
      </c>
      <c r="J121" s="5">
        <f>+[1]ANTAI!J121+I121</f>
        <v>0</v>
      </c>
      <c r="K121" s="5">
        <f t="shared" si="3"/>
        <v>0</v>
      </c>
      <c r="L121" s="5" t="s">
        <v>17</v>
      </c>
      <c r="M121" s="5" t="s">
        <v>17</v>
      </c>
      <c r="N121" s="5" t="s">
        <v>17</v>
      </c>
      <c r="O121" s="5" t="s">
        <v>17</v>
      </c>
    </row>
    <row r="122" spans="1:15" x14ac:dyDescent="0.2">
      <c r="A122" s="3" t="s">
        <v>246</v>
      </c>
      <c r="B122" s="4" t="s">
        <v>247</v>
      </c>
      <c r="C122" s="5" t="s">
        <v>17</v>
      </c>
      <c r="D122" s="5" t="s">
        <v>17</v>
      </c>
      <c r="E122" s="5" t="s">
        <v>17</v>
      </c>
      <c r="F122" s="5">
        <f t="shared" si="2"/>
        <v>0</v>
      </c>
      <c r="G122" s="5" t="s">
        <v>17</v>
      </c>
      <c r="H122" s="5" t="s">
        <v>17</v>
      </c>
      <c r="I122" s="5">
        <v>0</v>
      </c>
      <c r="J122" s="5">
        <f>+[1]ANTAI!J122+I122</f>
        <v>0</v>
      </c>
      <c r="K122" s="5">
        <f t="shared" si="3"/>
        <v>0</v>
      </c>
      <c r="L122" s="5" t="s">
        <v>17</v>
      </c>
      <c r="M122" s="5" t="s">
        <v>17</v>
      </c>
      <c r="N122" s="5" t="s">
        <v>17</v>
      </c>
      <c r="O122" s="5" t="s">
        <v>17</v>
      </c>
    </row>
    <row r="123" spans="1:15" x14ac:dyDescent="0.2">
      <c r="A123" s="3" t="s">
        <v>248</v>
      </c>
      <c r="B123" s="4" t="s">
        <v>249</v>
      </c>
      <c r="C123" s="5" t="s">
        <v>17</v>
      </c>
      <c r="D123" s="5" t="s">
        <v>17</v>
      </c>
      <c r="E123" s="5" t="s">
        <v>17</v>
      </c>
      <c r="F123" s="5">
        <f t="shared" si="2"/>
        <v>0</v>
      </c>
      <c r="G123" s="5" t="s">
        <v>17</v>
      </c>
      <c r="H123" s="5" t="s">
        <v>17</v>
      </c>
      <c r="I123" s="5">
        <v>0</v>
      </c>
      <c r="J123" s="5">
        <f>+[1]ANTAI!J123+I123</f>
        <v>0</v>
      </c>
      <c r="K123" s="5">
        <f t="shared" si="3"/>
        <v>0</v>
      </c>
      <c r="L123" s="5" t="s">
        <v>17</v>
      </c>
      <c r="M123" s="5" t="s">
        <v>17</v>
      </c>
      <c r="N123" s="5" t="s">
        <v>17</v>
      </c>
      <c r="O123" s="5" t="s">
        <v>17</v>
      </c>
    </row>
    <row r="124" spans="1:15" x14ac:dyDescent="0.2">
      <c r="A124" s="3" t="s">
        <v>250</v>
      </c>
      <c r="B124" s="4" t="s">
        <v>251</v>
      </c>
      <c r="C124" s="5" t="s">
        <v>17</v>
      </c>
      <c r="D124" s="5" t="s">
        <v>17</v>
      </c>
      <c r="E124" s="5" t="s">
        <v>17</v>
      </c>
      <c r="F124" s="5">
        <f t="shared" si="2"/>
        <v>0</v>
      </c>
      <c r="G124" s="5" t="s">
        <v>17</v>
      </c>
      <c r="H124" s="5" t="s">
        <v>17</v>
      </c>
      <c r="I124" s="5">
        <v>0</v>
      </c>
      <c r="J124" s="5">
        <f>+[1]ANTAI!J124+I124</f>
        <v>0</v>
      </c>
      <c r="K124" s="5">
        <f t="shared" si="3"/>
        <v>0</v>
      </c>
      <c r="L124" s="5" t="s">
        <v>17</v>
      </c>
      <c r="M124" s="5" t="s">
        <v>17</v>
      </c>
      <c r="N124" s="5" t="s">
        <v>17</v>
      </c>
      <c r="O124" s="5" t="s">
        <v>17</v>
      </c>
    </row>
    <row r="125" spans="1:15" x14ac:dyDescent="0.2">
      <c r="A125" s="3" t="s">
        <v>252</v>
      </c>
      <c r="B125" s="4" t="s">
        <v>253</v>
      </c>
      <c r="C125" s="5" t="s">
        <v>17</v>
      </c>
      <c r="D125" s="5" t="s">
        <v>17</v>
      </c>
      <c r="E125" s="5" t="s">
        <v>17</v>
      </c>
      <c r="F125" s="5">
        <f t="shared" si="2"/>
        <v>0</v>
      </c>
      <c r="G125" s="5" t="s">
        <v>17</v>
      </c>
      <c r="H125" s="5" t="s">
        <v>17</v>
      </c>
      <c r="I125" s="5">
        <v>0</v>
      </c>
      <c r="J125" s="5">
        <f>+[1]ANTAI!J125+I125</f>
        <v>0</v>
      </c>
      <c r="K125" s="5">
        <f t="shared" si="3"/>
        <v>0</v>
      </c>
      <c r="L125" s="5" t="s">
        <v>17</v>
      </c>
      <c r="M125" s="5" t="s">
        <v>17</v>
      </c>
      <c r="N125" s="5" t="s">
        <v>17</v>
      </c>
      <c r="O125" s="5" t="s">
        <v>17</v>
      </c>
    </row>
    <row r="126" spans="1:15" x14ac:dyDescent="0.2">
      <c r="A126" s="3" t="s">
        <v>254</v>
      </c>
      <c r="B126" s="4" t="s">
        <v>255</v>
      </c>
      <c r="C126" s="5" t="s">
        <v>17</v>
      </c>
      <c r="D126" s="5" t="s">
        <v>17</v>
      </c>
      <c r="E126" s="5" t="s">
        <v>17</v>
      </c>
      <c r="F126" s="5">
        <f t="shared" si="2"/>
        <v>0</v>
      </c>
      <c r="G126" s="5" t="s">
        <v>17</v>
      </c>
      <c r="H126" s="5" t="s">
        <v>17</v>
      </c>
      <c r="I126" s="5">
        <v>0</v>
      </c>
      <c r="J126" s="5">
        <f>+[1]ANTAI!J126+I126</f>
        <v>0</v>
      </c>
      <c r="K126" s="5">
        <f t="shared" si="3"/>
        <v>0</v>
      </c>
      <c r="L126" s="5" t="s">
        <v>17</v>
      </c>
      <c r="M126" s="5" t="s">
        <v>17</v>
      </c>
      <c r="N126" s="5" t="s">
        <v>17</v>
      </c>
      <c r="O126" s="5" t="s">
        <v>17</v>
      </c>
    </row>
    <row r="127" spans="1:15" x14ac:dyDescent="0.2">
      <c r="A127" s="3" t="s">
        <v>256</v>
      </c>
      <c r="B127" s="4" t="s">
        <v>257</v>
      </c>
      <c r="C127" s="5" t="s">
        <v>17</v>
      </c>
      <c r="D127" s="5" t="s">
        <v>17</v>
      </c>
      <c r="E127" s="5" t="s">
        <v>17</v>
      </c>
      <c r="F127" s="5">
        <f t="shared" si="2"/>
        <v>0</v>
      </c>
      <c r="G127" s="5" t="s">
        <v>17</v>
      </c>
      <c r="H127" s="5" t="s">
        <v>17</v>
      </c>
      <c r="I127" s="5">
        <v>0</v>
      </c>
      <c r="J127" s="5">
        <f>+[1]ANTAI!J127+I127</f>
        <v>0</v>
      </c>
      <c r="K127" s="5">
        <f t="shared" si="3"/>
        <v>0</v>
      </c>
      <c r="L127" s="5" t="s">
        <v>17</v>
      </c>
      <c r="M127" s="5" t="s">
        <v>17</v>
      </c>
      <c r="N127" s="5" t="s">
        <v>17</v>
      </c>
      <c r="O127" s="5" t="s">
        <v>17</v>
      </c>
    </row>
    <row r="128" spans="1:15" x14ac:dyDescent="0.2">
      <c r="A128" s="3" t="s">
        <v>258</v>
      </c>
      <c r="B128" s="4" t="s">
        <v>259</v>
      </c>
      <c r="C128" s="5" t="s">
        <v>17</v>
      </c>
      <c r="D128" s="5" t="s">
        <v>17</v>
      </c>
      <c r="E128" s="5" t="s">
        <v>17</v>
      </c>
      <c r="F128" s="5">
        <f t="shared" si="2"/>
        <v>0</v>
      </c>
      <c r="G128" s="5" t="s">
        <v>17</v>
      </c>
      <c r="H128" s="5" t="s">
        <v>17</v>
      </c>
      <c r="I128" s="5">
        <v>0</v>
      </c>
      <c r="J128" s="5">
        <f>+[1]ANTAI!J128+I128</f>
        <v>0</v>
      </c>
      <c r="K128" s="5">
        <f t="shared" si="3"/>
        <v>0</v>
      </c>
      <c r="L128" s="5" t="s">
        <v>17</v>
      </c>
      <c r="M128" s="5" t="s">
        <v>17</v>
      </c>
      <c r="N128" s="5" t="s">
        <v>17</v>
      </c>
      <c r="O128" s="5" t="s">
        <v>17</v>
      </c>
    </row>
    <row r="129" spans="1:15" x14ac:dyDescent="0.2">
      <c r="A129" s="3" t="s">
        <v>260</v>
      </c>
      <c r="B129" s="4" t="s">
        <v>261</v>
      </c>
      <c r="C129" s="5" t="s">
        <v>17</v>
      </c>
      <c r="D129" s="5" t="s">
        <v>17</v>
      </c>
      <c r="E129" s="5" t="s">
        <v>17</v>
      </c>
      <c r="F129" s="5">
        <f t="shared" si="2"/>
        <v>0</v>
      </c>
      <c r="G129" s="5" t="s">
        <v>17</v>
      </c>
      <c r="H129" s="5" t="s">
        <v>17</v>
      </c>
      <c r="I129" s="5">
        <v>0</v>
      </c>
      <c r="J129" s="5">
        <f>+[1]ANTAI!J129+I129</f>
        <v>0</v>
      </c>
      <c r="K129" s="5">
        <f t="shared" si="3"/>
        <v>0</v>
      </c>
      <c r="L129" s="5" t="s">
        <v>17</v>
      </c>
      <c r="M129" s="5" t="s">
        <v>17</v>
      </c>
      <c r="N129" s="5" t="s">
        <v>17</v>
      </c>
      <c r="O129" s="5" t="s">
        <v>17</v>
      </c>
    </row>
    <row r="130" spans="1:15" x14ac:dyDescent="0.2">
      <c r="A130" s="3" t="s">
        <v>262</v>
      </c>
      <c r="B130" s="4" t="s">
        <v>263</v>
      </c>
      <c r="C130" s="5" t="s">
        <v>17</v>
      </c>
      <c r="D130" s="5" t="s">
        <v>17</v>
      </c>
      <c r="E130" s="5" t="s">
        <v>17</v>
      </c>
      <c r="F130" s="5">
        <f t="shared" si="2"/>
        <v>0</v>
      </c>
      <c r="G130" s="5" t="s">
        <v>17</v>
      </c>
      <c r="H130" s="5" t="s">
        <v>17</v>
      </c>
      <c r="I130" s="5">
        <v>0</v>
      </c>
      <c r="J130" s="5">
        <f>+[1]ANTAI!J130+I130</f>
        <v>0</v>
      </c>
      <c r="K130" s="5">
        <f t="shared" si="3"/>
        <v>0</v>
      </c>
      <c r="L130" s="5" t="s">
        <v>17</v>
      </c>
      <c r="M130" s="5" t="s">
        <v>17</v>
      </c>
      <c r="N130" s="5" t="s">
        <v>17</v>
      </c>
      <c r="O130" s="5" t="s">
        <v>17</v>
      </c>
    </row>
    <row r="131" spans="1:15" x14ac:dyDescent="0.2">
      <c r="A131" s="3" t="s">
        <v>264</v>
      </c>
      <c r="B131" s="4" t="s">
        <v>265</v>
      </c>
      <c r="C131" s="5" t="s">
        <v>17</v>
      </c>
      <c r="D131" s="5" t="s">
        <v>17</v>
      </c>
      <c r="E131" s="5" t="s">
        <v>17</v>
      </c>
      <c r="F131" s="5">
        <f t="shared" ref="F131:F194" si="4">+C131+D131-E131</f>
        <v>0</v>
      </c>
      <c r="G131" s="5" t="s">
        <v>17</v>
      </c>
      <c r="H131" s="5" t="s">
        <v>17</v>
      </c>
      <c r="I131" s="5">
        <v>0</v>
      </c>
      <c r="J131" s="5">
        <f>+[1]ANTAI!J131+I131</f>
        <v>0</v>
      </c>
      <c r="K131" s="5">
        <f t="shared" si="3"/>
        <v>0</v>
      </c>
      <c r="L131" s="5" t="s">
        <v>17</v>
      </c>
      <c r="M131" s="5" t="s">
        <v>17</v>
      </c>
      <c r="N131" s="5" t="s">
        <v>17</v>
      </c>
      <c r="O131" s="5" t="s">
        <v>17</v>
      </c>
    </row>
    <row r="132" spans="1:15" x14ac:dyDescent="0.2">
      <c r="A132" s="3" t="s">
        <v>266</v>
      </c>
      <c r="B132" s="4" t="s">
        <v>267</v>
      </c>
      <c r="C132" s="5" t="s">
        <v>17</v>
      </c>
      <c r="D132" s="5" t="s">
        <v>17</v>
      </c>
      <c r="E132" s="5" t="s">
        <v>17</v>
      </c>
      <c r="F132" s="5">
        <f t="shared" si="4"/>
        <v>0</v>
      </c>
      <c r="G132" s="5" t="s">
        <v>17</v>
      </c>
      <c r="H132" s="5" t="s">
        <v>17</v>
      </c>
      <c r="I132" s="5">
        <v>0</v>
      </c>
      <c r="J132" s="5">
        <f>+[1]ANTAI!J132+I132</f>
        <v>0</v>
      </c>
      <c r="K132" s="5">
        <f t="shared" ref="K132:K195" si="5">F132-J132</f>
        <v>0</v>
      </c>
      <c r="L132" s="5" t="s">
        <v>17</v>
      </c>
      <c r="M132" s="5" t="s">
        <v>17</v>
      </c>
      <c r="N132" s="5" t="s">
        <v>17</v>
      </c>
      <c r="O132" s="5" t="s">
        <v>17</v>
      </c>
    </row>
    <row r="133" spans="1:15" x14ac:dyDescent="0.2">
      <c r="A133" s="3" t="s">
        <v>268</v>
      </c>
      <c r="B133" s="4" t="s">
        <v>269</v>
      </c>
      <c r="C133" s="5" t="s">
        <v>17</v>
      </c>
      <c r="D133" s="5" t="s">
        <v>17</v>
      </c>
      <c r="E133" s="5" t="s">
        <v>17</v>
      </c>
      <c r="F133" s="5">
        <f t="shared" si="4"/>
        <v>0</v>
      </c>
      <c r="G133" s="5" t="s">
        <v>17</v>
      </c>
      <c r="H133" s="5" t="s">
        <v>17</v>
      </c>
      <c r="I133" s="5">
        <v>0</v>
      </c>
      <c r="J133" s="5">
        <f>+[1]ANTAI!J133+I133</f>
        <v>0</v>
      </c>
      <c r="K133" s="5">
        <f t="shared" si="5"/>
        <v>0</v>
      </c>
      <c r="L133" s="5" t="s">
        <v>17</v>
      </c>
      <c r="M133" s="5" t="s">
        <v>17</v>
      </c>
      <c r="N133" s="5" t="s">
        <v>17</v>
      </c>
      <c r="O133" s="5" t="s">
        <v>17</v>
      </c>
    </row>
    <row r="134" spans="1:15" x14ac:dyDescent="0.2">
      <c r="A134" s="3" t="s">
        <v>270</v>
      </c>
      <c r="B134" s="4" t="s">
        <v>271</v>
      </c>
      <c r="C134" s="5" t="s">
        <v>17</v>
      </c>
      <c r="D134" s="5" t="s">
        <v>17</v>
      </c>
      <c r="E134" s="5" t="s">
        <v>17</v>
      </c>
      <c r="F134" s="5">
        <f t="shared" si="4"/>
        <v>0</v>
      </c>
      <c r="G134" s="5" t="s">
        <v>17</v>
      </c>
      <c r="H134" s="5" t="s">
        <v>17</v>
      </c>
      <c r="I134" s="5">
        <v>0</v>
      </c>
      <c r="J134" s="5">
        <f>+[1]ANTAI!J134+I134</f>
        <v>0</v>
      </c>
      <c r="K134" s="5">
        <f t="shared" si="5"/>
        <v>0</v>
      </c>
      <c r="L134" s="5" t="s">
        <v>17</v>
      </c>
      <c r="M134" s="5" t="s">
        <v>17</v>
      </c>
      <c r="N134" s="5" t="s">
        <v>17</v>
      </c>
      <c r="O134" s="5" t="s">
        <v>17</v>
      </c>
    </row>
    <row r="135" spans="1:15" x14ac:dyDescent="0.2">
      <c r="A135" s="3" t="s">
        <v>272</v>
      </c>
      <c r="B135" s="4" t="s">
        <v>273</v>
      </c>
      <c r="C135" s="5" t="s">
        <v>17</v>
      </c>
      <c r="D135" s="5" t="s">
        <v>17</v>
      </c>
      <c r="E135" s="5" t="s">
        <v>17</v>
      </c>
      <c r="F135" s="5">
        <f t="shared" si="4"/>
        <v>0</v>
      </c>
      <c r="G135" s="5" t="s">
        <v>17</v>
      </c>
      <c r="H135" s="5" t="s">
        <v>17</v>
      </c>
      <c r="I135" s="5">
        <v>0</v>
      </c>
      <c r="J135" s="5">
        <f>+[1]ANTAI!J135+I135</f>
        <v>0</v>
      </c>
      <c r="K135" s="5">
        <f t="shared" si="5"/>
        <v>0</v>
      </c>
      <c r="L135" s="5" t="s">
        <v>17</v>
      </c>
      <c r="M135" s="5" t="s">
        <v>17</v>
      </c>
      <c r="N135" s="5" t="s">
        <v>17</v>
      </c>
      <c r="O135" s="5" t="s">
        <v>17</v>
      </c>
    </row>
    <row r="136" spans="1:15" x14ac:dyDescent="0.2">
      <c r="A136" s="3" t="s">
        <v>274</v>
      </c>
      <c r="B136" s="4" t="s">
        <v>275</v>
      </c>
      <c r="C136" s="5">
        <f>6000</f>
        <v>6000</v>
      </c>
      <c r="D136" s="5" t="s">
        <v>17</v>
      </c>
      <c r="E136" s="5">
        <v>930</v>
      </c>
      <c r="F136" s="5">
        <f t="shared" si="4"/>
        <v>5070</v>
      </c>
      <c r="G136" s="5" t="s">
        <v>17</v>
      </c>
      <c r="H136" s="5" t="s">
        <v>17</v>
      </c>
      <c r="I136" s="5">
        <v>34.200000000000003</v>
      </c>
      <c r="J136" s="5">
        <f>+[1]ANTAI!J136+I136</f>
        <v>427.3</v>
      </c>
      <c r="K136" s="5">
        <f t="shared" si="5"/>
        <v>4642.7</v>
      </c>
      <c r="L136" s="5" t="s">
        <v>17</v>
      </c>
      <c r="M136" s="5" t="s">
        <v>17</v>
      </c>
      <c r="N136" s="5" t="s">
        <v>17</v>
      </c>
      <c r="O136" s="5" t="s">
        <v>17</v>
      </c>
    </row>
    <row r="137" spans="1:15" x14ac:dyDescent="0.2">
      <c r="A137" s="3" t="s">
        <v>276</v>
      </c>
      <c r="B137" s="4" t="s">
        <v>277</v>
      </c>
      <c r="C137" s="5" t="s">
        <v>17</v>
      </c>
      <c r="D137" s="5" t="s">
        <v>17</v>
      </c>
      <c r="E137" s="5" t="s">
        <v>17</v>
      </c>
      <c r="F137" s="5">
        <f t="shared" si="4"/>
        <v>0</v>
      </c>
      <c r="G137" s="5" t="s">
        <v>17</v>
      </c>
      <c r="H137" s="5" t="s">
        <v>17</v>
      </c>
      <c r="I137" s="5">
        <v>0</v>
      </c>
      <c r="J137" s="5">
        <f>+[1]ANTAI!J137+I137</f>
        <v>0</v>
      </c>
      <c r="K137" s="5">
        <f t="shared" si="5"/>
        <v>0</v>
      </c>
      <c r="L137" s="5" t="s">
        <v>17</v>
      </c>
      <c r="M137" s="5" t="s">
        <v>17</v>
      </c>
      <c r="N137" s="5" t="s">
        <v>17</v>
      </c>
      <c r="O137" s="5" t="s">
        <v>17</v>
      </c>
    </row>
    <row r="138" spans="1:15" x14ac:dyDescent="0.2">
      <c r="A138" s="3" t="s">
        <v>278</v>
      </c>
      <c r="B138" s="4" t="s">
        <v>279</v>
      </c>
      <c r="C138" s="5">
        <f>30000+100</f>
        <v>30100</v>
      </c>
      <c r="D138" s="5" t="s">
        <v>17</v>
      </c>
      <c r="E138" s="5">
        <v>0</v>
      </c>
      <c r="F138" s="5">
        <f t="shared" si="4"/>
        <v>30100</v>
      </c>
      <c r="G138" s="5" t="s">
        <v>17</v>
      </c>
      <c r="H138" s="5" t="s">
        <v>17</v>
      </c>
      <c r="I138" s="5">
        <v>8.56</v>
      </c>
      <c r="J138" s="5">
        <f>+[1]ANTAI!J138+I138</f>
        <v>404.46</v>
      </c>
      <c r="K138" s="5">
        <f t="shared" si="5"/>
        <v>29695.54</v>
      </c>
      <c r="L138" s="5" t="s">
        <v>17</v>
      </c>
      <c r="M138" s="5" t="s">
        <v>17</v>
      </c>
      <c r="N138" s="5" t="s">
        <v>17</v>
      </c>
      <c r="O138" s="5" t="s">
        <v>17</v>
      </c>
    </row>
    <row r="139" spans="1:15" x14ac:dyDescent="0.2">
      <c r="A139" s="3" t="s">
        <v>280</v>
      </c>
      <c r="B139" s="4" t="s">
        <v>281</v>
      </c>
      <c r="C139" s="5">
        <v>2500</v>
      </c>
      <c r="D139" s="5">
        <v>0</v>
      </c>
      <c r="E139" s="5">
        <v>0</v>
      </c>
      <c r="F139" s="5">
        <f t="shared" si="4"/>
        <v>2500</v>
      </c>
      <c r="G139" s="5" t="s">
        <v>17</v>
      </c>
      <c r="H139" s="5" t="s">
        <v>17</v>
      </c>
      <c r="I139" s="5">
        <v>0</v>
      </c>
      <c r="J139" s="5">
        <f>+[1]ANTAI!J139+I139</f>
        <v>217.93999999999997</v>
      </c>
      <c r="K139" s="5">
        <f t="shared" si="5"/>
        <v>2282.06</v>
      </c>
      <c r="L139" s="5" t="s">
        <v>17</v>
      </c>
      <c r="M139" s="5" t="s">
        <v>17</v>
      </c>
      <c r="N139" s="5" t="s">
        <v>17</v>
      </c>
      <c r="O139" s="5" t="s">
        <v>17</v>
      </c>
    </row>
    <row r="140" spans="1:15" x14ac:dyDescent="0.2">
      <c r="A140" s="3" t="s">
        <v>282</v>
      </c>
      <c r="B140" s="4" t="s">
        <v>283</v>
      </c>
      <c r="C140" s="5" t="s">
        <v>17</v>
      </c>
      <c r="D140" s="5" t="s">
        <v>17</v>
      </c>
      <c r="E140" s="5">
        <v>0</v>
      </c>
      <c r="F140" s="5">
        <f t="shared" si="4"/>
        <v>0</v>
      </c>
      <c r="G140" s="5" t="s">
        <v>17</v>
      </c>
      <c r="H140" s="5" t="s">
        <v>17</v>
      </c>
      <c r="I140" s="5">
        <v>0</v>
      </c>
      <c r="J140" s="5">
        <f>+[1]ANTAI!J140+I140</f>
        <v>0</v>
      </c>
      <c r="K140" s="5">
        <f t="shared" si="5"/>
        <v>0</v>
      </c>
      <c r="L140" s="5" t="s">
        <v>17</v>
      </c>
      <c r="M140" s="5" t="s">
        <v>17</v>
      </c>
      <c r="N140" s="5" t="s">
        <v>17</v>
      </c>
      <c r="O140" s="5" t="s">
        <v>17</v>
      </c>
    </row>
    <row r="141" spans="1:15" x14ac:dyDescent="0.2">
      <c r="A141" s="3" t="s">
        <v>284</v>
      </c>
      <c r="B141" s="4" t="s">
        <v>285</v>
      </c>
      <c r="C141" s="5">
        <f>500+200+500+400</f>
        <v>1600</v>
      </c>
      <c r="D141" s="5" t="s">
        <v>17</v>
      </c>
      <c r="E141" s="5">
        <v>135</v>
      </c>
      <c r="F141" s="5">
        <f t="shared" si="4"/>
        <v>1465</v>
      </c>
      <c r="G141" s="5" t="s">
        <v>17</v>
      </c>
      <c r="H141" s="5" t="s">
        <v>17</v>
      </c>
      <c r="I141" s="5">
        <v>23</v>
      </c>
      <c r="J141" s="5">
        <f>+[1]ANTAI!J141+I141</f>
        <v>144.88999999999999</v>
      </c>
      <c r="K141" s="5">
        <f t="shared" si="5"/>
        <v>1320.1100000000001</v>
      </c>
      <c r="L141" s="5" t="s">
        <v>17</v>
      </c>
      <c r="M141" s="5" t="s">
        <v>17</v>
      </c>
      <c r="N141" s="5" t="s">
        <v>17</v>
      </c>
      <c r="O141" s="5" t="s">
        <v>17</v>
      </c>
    </row>
    <row r="142" spans="1:15" x14ac:dyDescent="0.2">
      <c r="A142" s="3" t="s">
        <v>286</v>
      </c>
      <c r="B142" s="4" t="s">
        <v>287</v>
      </c>
      <c r="C142" s="5" t="s">
        <v>17</v>
      </c>
      <c r="D142" s="5" t="s">
        <v>17</v>
      </c>
      <c r="E142" s="5">
        <v>0</v>
      </c>
      <c r="F142" s="5">
        <f t="shared" si="4"/>
        <v>0</v>
      </c>
      <c r="G142" s="5" t="s">
        <v>17</v>
      </c>
      <c r="H142" s="5" t="s">
        <v>17</v>
      </c>
      <c r="I142" s="5">
        <v>0</v>
      </c>
      <c r="J142" s="5">
        <f>+[1]ANTAI!J142+I142</f>
        <v>0</v>
      </c>
      <c r="K142" s="5">
        <f t="shared" si="5"/>
        <v>0</v>
      </c>
      <c r="L142" s="5" t="s">
        <v>17</v>
      </c>
      <c r="M142" s="5" t="s">
        <v>17</v>
      </c>
      <c r="N142" s="5" t="s">
        <v>17</v>
      </c>
      <c r="O142" s="5" t="s">
        <v>17</v>
      </c>
    </row>
    <row r="143" spans="1:15" x14ac:dyDescent="0.2">
      <c r="A143" s="3" t="s">
        <v>288</v>
      </c>
      <c r="B143" s="4" t="s">
        <v>289</v>
      </c>
      <c r="C143" s="5">
        <v>7000</v>
      </c>
      <c r="D143" s="5" t="s">
        <v>17</v>
      </c>
      <c r="E143" s="5" t="s">
        <v>17</v>
      </c>
      <c r="F143" s="5">
        <f t="shared" si="4"/>
        <v>7000</v>
      </c>
      <c r="G143" s="5" t="s">
        <v>17</v>
      </c>
      <c r="H143" s="5" t="s">
        <v>17</v>
      </c>
      <c r="I143" s="5">
        <v>85.65</v>
      </c>
      <c r="J143" s="5">
        <f>+[1]ANTAI!J143+I143</f>
        <v>1004.36</v>
      </c>
      <c r="K143" s="5">
        <f t="shared" si="5"/>
        <v>5995.64</v>
      </c>
      <c r="L143" s="5" t="s">
        <v>17</v>
      </c>
      <c r="M143" s="5" t="s">
        <v>17</v>
      </c>
      <c r="N143" s="5" t="s">
        <v>17</v>
      </c>
      <c r="O143" s="5" t="s">
        <v>17</v>
      </c>
    </row>
    <row r="144" spans="1:15" x14ac:dyDescent="0.2">
      <c r="A144" s="3" t="s">
        <v>290</v>
      </c>
      <c r="B144" s="4" t="s">
        <v>291</v>
      </c>
      <c r="C144" s="5">
        <v>0</v>
      </c>
      <c r="D144" s="5" t="s">
        <v>17</v>
      </c>
      <c r="E144" s="5" t="s">
        <v>17</v>
      </c>
      <c r="F144" s="5">
        <f t="shared" si="4"/>
        <v>0</v>
      </c>
      <c r="G144" s="5" t="s">
        <v>17</v>
      </c>
      <c r="H144" s="5" t="s">
        <v>17</v>
      </c>
      <c r="I144" s="5">
        <v>0</v>
      </c>
      <c r="J144" s="5">
        <f>+[1]ANTAI!J144+I144</f>
        <v>0</v>
      </c>
      <c r="K144" s="5">
        <f t="shared" si="5"/>
        <v>0</v>
      </c>
      <c r="L144" s="5" t="s">
        <v>17</v>
      </c>
      <c r="M144" s="5" t="s">
        <v>17</v>
      </c>
      <c r="N144" s="5" t="s">
        <v>17</v>
      </c>
      <c r="O144" s="5" t="s">
        <v>17</v>
      </c>
    </row>
    <row r="145" spans="1:15" x14ac:dyDescent="0.2">
      <c r="A145" s="3" t="s">
        <v>292</v>
      </c>
      <c r="B145" s="4" t="s">
        <v>293</v>
      </c>
      <c r="C145" s="5">
        <v>50</v>
      </c>
      <c r="D145" s="5">
        <v>0</v>
      </c>
      <c r="E145" s="5" t="s">
        <v>17</v>
      </c>
      <c r="F145" s="5">
        <f t="shared" si="4"/>
        <v>50</v>
      </c>
      <c r="G145" s="5" t="s">
        <v>17</v>
      </c>
      <c r="H145" s="5" t="s">
        <v>17</v>
      </c>
      <c r="I145" s="5">
        <v>0</v>
      </c>
      <c r="J145" s="5">
        <f>+[1]ANTAI!J145+I145</f>
        <v>0</v>
      </c>
      <c r="K145" s="5">
        <f t="shared" si="5"/>
        <v>50</v>
      </c>
      <c r="L145" s="5" t="s">
        <v>17</v>
      </c>
      <c r="M145" s="5" t="s">
        <v>17</v>
      </c>
      <c r="N145" s="5" t="s">
        <v>17</v>
      </c>
      <c r="O145" s="5" t="s">
        <v>17</v>
      </c>
    </row>
    <row r="146" spans="1:15" x14ac:dyDescent="0.2">
      <c r="A146" s="3" t="s">
        <v>294</v>
      </c>
      <c r="B146" s="4" t="s">
        <v>295</v>
      </c>
      <c r="C146" s="5">
        <v>300</v>
      </c>
      <c r="D146" s="5">
        <v>0</v>
      </c>
      <c r="E146" s="5">
        <v>0</v>
      </c>
      <c r="F146" s="5">
        <f>+C146+D146+E146</f>
        <v>300</v>
      </c>
      <c r="G146" s="5" t="s">
        <v>17</v>
      </c>
      <c r="H146" s="5" t="s">
        <v>17</v>
      </c>
      <c r="I146" s="5">
        <v>0</v>
      </c>
      <c r="J146" s="5">
        <f>+[1]ANTAI!J146+I146</f>
        <v>0</v>
      </c>
      <c r="K146" s="5">
        <f t="shared" si="5"/>
        <v>300</v>
      </c>
      <c r="L146" s="5" t="s">
        <v>17</v>
      </c>
      <c r="M146" s="5" t="s">
        <v>17</v>
      </c>
      <c r="N146" s="5" t="s">
        <v>17</v>
      </c>
      <c r="O146" s="5" t="s">
        <v>17</v>
      </c>
    </row>
    <row r="147" spans="1:15" x14ac:dyDescent="0.2">
      <c r="A147" s="3" t="s">
        <v>296</v>
      </c>
      <c r="B147" s="4" t="s">
        <v>297</v>
      </c>
      <c r="C147" s="5">
        <f>600+250+5500+400+100</f>
        <v>6850</v>
      </c>
      <c r="D147" s="5">
        <v>0</v>
      </c>
      <c r="E147" s="5">
        <v>0</v>
      </c>
      <c r="F147" s="5">
        <f t="shared" si="4"/>
        <v>6850</v>
      </c>
      <c r="G147" s="5" t="s">
        <v>17</v>
      </c>
      <c r="H147" s="5" t="s">
        <v>17</v>
      </c>
      <c r="I147" s="5">
        <v>720.55</v>
      </c>
      <c r="J147" s="5">
        <f>+[1]ANTAI!J147+I147</f>
        <v>4815.97</v>
      </c>
      <c r="K147" s="5">
        <f t="shared" si="5"/>
        <v>2034.0299999999997</v>
      </c>
      <c r="L147" s="5" t="s">
        <v>17</v>
      </c>
      <c r="M147" s="5" t="s">
        <v>17</v>
      </c>
      <c r="N147" s="5" t="s">
        <v>17</v>
      </c>
      <c r="O147" s="5" t="s">
        <v>17</v>
      </c>
    </row>
    <row r="148" spans="1:15" x14ac:dyDescent="0.2">
      <c r="A148" s="3" t="s">
        <v>298</v>
      </c>
      <c r="B148" s="4" t="s">
        <v>299</v>
      </c>
      <c r="C148" s="5" t="s">
        <v>17</v>
      </c>
      <c r="D148" s="5">
        <v>0</v>
      </c>
      <c r="E148" s="5" t="s">
        <v>17</v>
      </c>
      <c r="F148" s="5">
        <f t="shared" si="4"/>
        <v>0</v>
      </c>
      <c r="G148" s="5" t="s">
        <v>17</v>
      </c>
      <c r="H148" s="5" t="s">
        <v>17</v>
      </c>
      <c r="I148" s="5">
        <v>0</v>
      </c>
      <c r="J148" s="5">
        <f>+[1]ANTAI!J148+I148</f>
        <v>0</v>
      </c>
      <c r="K148" s="5">
        <f t="shared" si="5"/>
        <v>0</v>
      </c>
      <c r="L148" s="5" t="s">
        <v>17</v>
      </c>
      <c r="M148" s="5" t="s">
        <v>17</v>
      </c>
      <c r="N148" s="5" t="s">
        <v>17</v>
      </c>
      <c r="O148" s="5" t="s">
        <v>17</v>
      </c>
    </row>
    <row r="149" spans="1:15" x14ac:dyDescent="0.2">
      <c r="A149" s="3" t="s">
        <v>300</v>
      </c>
      <c r="B149" s="4" t="s">
        <v>301</v>
      </c>
      <c r="C149" s="5">
        <f>2500+7000+1500+100+1700+2000</f>
        <v>14800</v>
      </c>
      <c r="D149" s="5">
        <v>0</v>
      </c>
      <c r="E149" s="5">
        <v>953</v>
      </c>
      <c r="F149" s="5">
        <f t="shared" si="4"/>
        <v>13847</v>
      </c>
      <c r="G149" s="5" t="s">
        <v>17</v>
      </c>
      <c r="H149" s="5" t="s">
        <v>17</v>
      </c>
      <c r="I149" s="5">
        <v>634.21</v>
      </c>
      <c r="J149" s="5">
        <f>+[1]ANTAI!J149+I149</f>
        <v>4153.6099999999997</v>
      </c>
      <c r="K149" s="5">
        <f t="shared" si="5"/>
        <v>9693.39</v>
      </c>
      <c r="L149" s="5" t="s">
        <v>17</v>
      </c>
      <c r="M149" s="5" t="s">
        <v>17</v>
      </c>
      <c r="N149" s="5" t="s">
        <v>17</v>
      </c>
      <c r="O149" s="5" t="s">
        <v>17</v>
      </c>
    </row>
    <row r="150" spans="1:15" x14ac:dyDescent="0.2">
      <c r="A150" s="3" t="s">
        <v>302</v>
      </c>
      <c r="B150" s="4" t="s">
        <v>303</v>
      </c>
      <c r="C150" s="5" t="s">
        <v>17</v>
      </c>
      <c r="D150" s="5">
        <v>0</v>
      </c>
      <c r="E150" s="5" t="s">
        <v>17</v>
      </c>
      <c r="F150" s="5">
        <f t="shared" si="4"/>
        <v>0</v>
      </c>
      <c r="G150" s="5" t="s">
        <v>17</v>
      </c>
      <c r="H150" s="5" t="s">
        <v>17</v>
      </c>
      <c r="I150" s="5">
        <v>0</v>
      </c>
      <c r="J150" s="5">
        <f>+[1]ANTAI!J150+I150</f>
        <v>0</v>
      </c>
      <c r="K150" s="5">
        <f t="shared" si="5"/>
        <v>0</v>
      </c>
      <c r="L150" s="5" t="s">
        <v>17</v>
      </c>
      <c r="M150" s="5" t="s">
        <v>17</v>
      </c>
      <c r="N150" s="5" t="s">
        <v>17</v>
      </c>
      <c r="O150" s="5" t="s">
        <v>17</v>
      </c>
    </row>
    <row r="151" spans="1:15" x14ac:dyDescent="0.2">
      <c r="A151" s="3" t="s">
        <v>304</v>
      </c>
      <c r="B151" s="4" t="s">
        <v>305</v>
      </c>
      <c r="C151" s="5" t="s">
        <v>17</v>
      </c>
      <c r="D151" s="5">
        <v>0</v>
      </c>
      <c r="E151" s="5" t="s">
        <v>17</v>
      </c>
      <c r="F151" s="5">
        <f t="shared" si="4"/>
        <v>0</v>
      </c>
      <c r="G151" s="5" t="s">
        <v>17</v>
      </c>
      <c r="H151" s="5" t="s">
        <v>17</v>
      </c>
      <c r="I151" s="5">
        <v>0</v>
      </c>
      <c r="J151" s="5">
        <f>+[1]ANTAI!J151+I151</f>
        <v>0</v>
      </c>
      <c r="K151" s="5">
        <f t="shared" si="5"/>
        <v>0</v>
      </c>
      <c r="L151" s="5" t="s">
        <v>17</v>
      </c>
      <c r="M151" s="5" t="s">
        <v>17</v>
      </c>
      <c r="N151" s="5" t="s">
        <v>17</v>
      </c>
      <c r="O151" s="5" t="s">
        <v>17</v>
      </c>
    </row>
    <row r="152" spans="1:15" x14ac:dyDescent="0.2">
      <c r="A152" s="3" t="s">
        <v>306</v>
      </c>
      <c r="B152" s="4" t="s">
        <v>307</v>
      </c>
      <c r="C152" s="5" t="s">
        <v>17</v>
      </c>
      <c r="D152" s="5" t="s">
        <v>17</v>
      </c>
      <c r="E152" s="5" t="s">
        <v>17</v>
      </c>
      <c r="F152" s="5">
        <f t="shared" si="4"/>
        <v>0</v>
      </c>
      <c r="G152" s="5" t="s">
        <v>17</v>
      </c>
      <c r="H152" s="5" t="s">
        <v>17</v>
      </c>
      <c r="I152" s="5">
        <v>0</v>
      </c>
      <c r="J152" s="5">
        <f>+[1]ANTAI!J152+I152</f>
        <v>0</v>
      </c>
      <c r="K152" s="5">
        <f t="shared" si="5"/>
        <v>0</v>
      </c>
      <c r="L152" s="5" t="s">
        <v>17</v>
      </c>
      <c r="M152" s="5" t="s">
        <v>17</v>
      </c>
      <c r="N152" s="5" t="s">
        <v>17</v>
      </c>
      <c r="O152" s="5" t="s">
        <v>17</v>
      </c>
    </row>
    <row r="153" spans="1:15" x14ac:dyDescent="0.2">
      <c r="A153" s="3" t="s">
        <v>308</v>
      </c>
      <c r="B153" s="4" t="s">
        <v>309</v>
      </c>
      <c r="C153" s="5" t="s">
        <v>17</v>
      </c>
      <c r="D153" s="5">
        <v>0</v>
      </c>
      <c r="E153" s="5" t="s">
        <v>17</v>
      </c>
      <c r="F153" s="5">
        <f t="shared" si="4"/>
        <v>0</v>
      </c>
      <c r="G153" s="5" t="s">
        <v>17</v>
      </c>
      <c r="H153" s="5" t="s">
        <v>17</v>
      </c>
      <c r="I153" s="5">
        <v>0</v>
      </c>
      <c r="J153" s="5">
        <f>+[1]ANTAI!J153+I153</f>
        <v>0</v>
      </c>
      <c r="K153" s="5">
        <f t="shared" si="5"/>
        <v>0</v>
      </c>
      <c r="L153" s="5" t="s">
        <v>17</v>
      </c>
      <c r="M153" s="5" t="s">
        <v>17</v>
      </c>
      <c r="N153" s="5" t="s">
        <v>17</v>
      </c>
      <c r="O153" s="5" t="s">
        <v>17</v>
      </c>
    </row>
    <row r="154" spans="1:15" x14ac:dyDescent="0.2">
      <c r="A154" s="3" t="s">
        <v>310</v>
      </c>
      <c r="B154" s="4" t="s">
        <v>311</v>
      </c>
      <c r="C154" s="5">
        <f>500+18750</f>
        <v>19250</v>
      </c>
      <c r="D154" s="5">
        <v>0</v>
      </c>
      <c r="E154" s="5" t="s">
        <v>17</v>
      </c>
      <c r="F154" s="5">
        <f>+C154+D154-E154</f>
        <v>19250</v>
      </c>
      <c r="G154" s="5" t="s">
        <v>17</v>
      </c>
      <c r="H154" s="5" t="s">
        <v>17</v>
      </c>
      <c r="I154" s="5">
        <v>2941.95</v>
      </c>
      <c r="J154" s="5">
        <f>+[1]ANTAI!J154+I154</f>
        <v>15760.650000000001</v>
      </c>
      <c r="K154" s="5">
        <f t="shared" si="5"/>
        <v>3489.3499999999985</v>
      </c>
      <c r="L154" s="5" t="s">
        <v>17</v>
      </c>
      <c r="M154" s="5" t="s">
        <v>17</v>
      </c>
      <c r="N154" s="5" t="s">
        <v>17</v>
      </c>
      <c r="O154" s="5" t="s">
        <v>17</v>
      </c>
    </row>
    <row r="155" spans="1:15" x14ac:dyDescent="0.2">
      <c r="A155" s="3" t="s">
        <v>312</v>
      </c>
      <c r="B155" s="4" t="s">
        <v>313</v>
      </c>
      <c r="C155" s="5" t="s">
        <v>17</v>
      </c>
      <c r="D155" s="5">
        <v>0</v>
      </c>
      <c r="E155" s="5" t="s">
        <v>17</v>
      </c>
      <c r="F155" s="5">
        <f t="shared" si="4"/>
        <v>0</v>
      </c>
      <c r="G155" s="5" t="s">
        <v>17</v>
      </c>
      <c r="H155" s="5" t="s">
        <v>17</v>
      </c>
      <c r="I155" s="5">
        <v>0</v>
      </c>
      <c r="J155" s="5">
        <f>+[1]ANTAI!J155+I155</f>
        <v>0</v>
      </c>
      <c r="K155" s="5">
        <f t="shared" si="5"/>
        <v>0</v>
      </c>
      <c r="L155" s="5" t="s">
        <v>17</v>
      </c>
      <c r="M155" s="5" t="s">
        <v>17</v>
      </c>
      <c r="N155" s="5" t="s">
        <v>17</v>
      </c>
      <c r="O155" s="5" t="s">
        <v>17</v>
      </c>
    </row>
    <row r="156" spans="1:15" x14ac:dyDescent="0.2">
      <c r="A156" s="3" t="s">
        <v>314</v>
      </c>
      <c r="B156" s="4" t="s">
        <v>203</v>
      </c>
      <c r="C156" s="5" t="s">
        <v>17</v>
      </c>
      <c r="D156" s="5">
        <v>0</v>
      </c>
      <c r="E156" s="5" t="s">
        <v>17</v>
      </c>
      <c r="F156" s="5">
        <f t="shared" si="4"/>
        <v>0</v>
      </c>
      <c r="G156" s="5" t="s">
        <v>17</v>
      </c>
      <c r="H156" s="5" t="s">
        <v>17</v>
      </c>
      <c r="I156" s="5">
        <v>0</v>
      </c>
      <c r="J156" s="5">
        <f>+[1]ANTAI!J156+I156</f>
        <v>0</v>
      </c>
      <c r="K156" s="5">
        <f t="shared" si="5"/>
        <v>0</v>
      </c>
      <c r="L156" s="5" t="s">
        <v>17</v>
      </c>
      <c r="M156" s="5" t="s">
        <v>17</v>
      </c>
      <c r="N156" s="5" t="s">
        <v>17</v>
      </c>
      <c r="O156" s="5" t="s">
        <v>17</v>
      </c>
    </row>
    <row r="157" spans="1:15" x14ac:dyDescent="0.2">
      <c r="A157" s="3" t="s">
        <v>315</v>
      </c>
      <c r="B157" s="4" t="s">
        <v>211</v>
      </c>
      <c r="C157" s="5" t="s">
        <v>17</v>
      </c>
      <c r="D157" s="5">
        <v>0</v>
      </c>
      <c r="E157" s="5" t="s">
        <v>17</v>
      </c>
      <c r="F157" s="5">
        <f t="shared" si="4"/>
        <v>0</v>
      </c>
      <c r="G157" s="5" t="s">
        <v>17</v>
      </c>
      <c r="H157" s="5" t="s">
        <v>17</v>
      </c>
      <c r="I157" s="5">
        <v>0</v>
      </c>
      <c r="J157" s="5">
        <f>+[1]ANTAI!J157+I157</f>
        <v>0</v>
      </c>
      <c r="K157" s="5">
        <f t="shared" si="5"/>
        <v>0</v>
      </c>
      <c r="L157" s="5" t="s">
        <v>17</v>
      </c>
      <c r="M157" s="5" t="s">
        <v>17</v>
      </c>
      <c r="N157" s="5" t="s">
        <v>17</v>
      </c>
      <c r="O157" s="5" t="s">
        <v>17</v>
      </c>
    </row>
    <row r="158" spans="1:15" x14ac:dyDescent="0.2">
      <c r="A158" s="3" t="s">
        <v>316</v>
      </c>
      <c r="B158" s="4" t="s">
        <v>317</v>
      </c>
      <c r="C158" s="5">
        <v>4000</v>
      </c>
      <c r="D158" s="5">
        <v>12673.92</v>
      </c>
      <c r="E158" s="5" t="s">
        <v>17</v>
      </c>
      <c r="F158" s="5">
        <f>+C158+D158-E158</f>
        <v>16673.919999999998</v>
      </c>
      <c r="G158" s="5" t="s">
        <v>17</v>
      </c>
      <c r="H158" s="5" t="s">
        <v>17</v>
      </c>
      <c r="I158" s="5">
        <v>0</v>
      </c>
      <c r="J158" s="5">
        <f>+[1]ANTAI!J158+I158</f>
        <v>16673.919999999998</v>
      </c>
      <c r="K158" s="5">
        <f t="shared" si="5"/>
        <v>0</v>
      </c>
      <c r="L158" s="5" t="s">
        <v>17</v>
      </c>
      <c r="M158" s="5" t="s">
        <v>17</v>
      </c>
      <c r="N158" s="5" t="s">
        <v>17</v>
      </c>
      <c r="O158" s="5" t="s">
        <v>17</v>
      </c>
    </row>
    <row r="159" spans="1:15" x14ac:dyDescent="0.2">
      <c r="A159" s="3" t="s">
        <v>318</v>
      </c>
      <c r="B159" s="4" t="s">
        <v>319</v>
      </c>
      <c r="C159" s="5" t="s">
        <v>17</v>
      </c>
      <c r="D159" s="5" t="s">
        <v>17</v>
      </c>
      <c r="E159" s="5" t="s">
        <v>17</v>
      </c>
      <c r="F159" s="5">
        <f t="shared" si="4"/>
        <v>0</v>
      </c>
      <c r="G159" s="5" t="s">
        <v>17</v>
      </c>
      <c r="H159" s="5" t="s">
        <v>17</v>
      </c>
      <c r="I159" s="5">
        <v>0</v>
      </c>
      <c r="J159" s="5">
        <f>+[1]ANTAI!J159+I159</f>
        <v>0</v>
      </c>
      <c r="K159" s="5">
        <f t="shared" si="5"/>
        <v>0</v>
      </c>
      <c r="L159" s="5" t="s">
        <v>17</v>
      </c>
      <c r="M159" s="5" t="s">
        <v>17</v>
      </c>
      <c r="N159" s="5" t="s">
        <v>17</v>
      </c>
      <c r="O159" s="5" t="s">
        <v>17</v>
      </c>
    </row>
    <row r="160" spans="1:15" x14ac:dyDescent="0.2">
      <c r="A160" s="3" t="s">
        <v>320</v>
      </c>
      <c r="B160" s="4" t="s">
        <v>321</v>
      </c>
      <c r="C160" s="5" t="s">
        <v>17</v>
      </c>
      <c r="D160" s="5" t="s">
        <v>17</v>
      </c>
      <c r="E160" s="5">
        <v>0</v>
      </c>
      <c r="F160" s="5">
        <f t="shared" si="4"/>
        <v>0</v>
      </c>
      <c r="G160" s="5" t="s">
        <v>17</v>
      </c>
      <c r="H160" s="5" t="s">
        <v>17</v>
      </c>
      <c r="I160" s="5">
        <v>0</v>
      </c>
      <c r="J160" s="5">
        <f>+[1]ANTAI!J160+I160</f>
        <v>0</v>
      </c>
      <c r="K160" s="5">
        <f t="shared" si="5"/>
        <v>0</v>
      </c>
      <c r="L160" s="5" t="s">
        <v>17</v>
      </c>
      <c r="M160" s="5" t="s">
        <v>17</v>
      </c>
      <c r="N160" s="5" t="s">
        <v>17</v>
      </c>
      <c r="O160" s="5" t="s">
        <v>17</v>
      </c>
    </row>
    <row r="161" spans="1:15" x14ac:dyDescent="0.2">
      <c r="A161" s="3" t="s">
        <v>322</v>
      </c>
      <c r="B161" s="4" t="s">
        <v>323</v>
      </c>
      <c r="C161" s="5" t="s">
        <v>17</v>
      </c>
      <c r="D161" s="5" t="s">
        <v>17</v>
      </c>
      <c r="E161" s="5" t="s">
        <v>17</v>
      </c>
      <c r="F161" s="5">
        <f t="shared" si="4"/>
        <v>0</v>
      </c>
      <c r="G161" s="5" t="s">
        <v>17</v>
      </c>
      <c r="H161" s="5" t="s">
        <v>17</v>
      </c>
      <c r="I161" s="5">
        <v>0</v>
      </c>
      <c r="J161" s="5">
        <f>+[1]ANTAI!J161+I161</f>
        <v>0</v>
      </c>
      <c r="K161" s="5">
        <f t="shared" si="5"/>
        <v>0</v>
      </c>
      <c r="L161" s="5" t="s">
        <v>17</v>
      </c>
      <c r="M161" s="5" t="s">
        <v>17</v>
      </c>
      <c r="N161" s="5" t="s">
        <v>17</v>
      </c>
      <c r="O161" s="5" t="s">
        <v>17</v>
      </c>
    </row>
    <row r="162" spans="1:15" x14ac:dyDescent="0.2">
      <c r="A162" s="3" t="s">
        <v>324</v>
      </c>
      <c r="B162" s="4" t="s">
        <v>325</v>
      </c>
      <c r="C162" s="5" t="s">
        <v>17</v>
      </c>
      <c r="D162" s="5" t="s">
        <v>17</v>
      </c>
      <c r="E162" s="5" t="s">
        <v>17</v>
      </c>
      <c r="F162" s="5">
        <f t="shared" si="4"/>
        <v>0</v>
      </c>
      <c r="G162" s="5" t="s">
        <v>17</v>
      </c>
      <c r="H162" s="5" t="s">
        <v>17</v>
      </c>
      <c r="I162" s="5">
        <v>0</v>
      </c>
      <c r="J162" s="5">
        <f>+[1]ANTAI!J162+I162</f>
        <v>0</v>
      </c>
      <c r="K162" s="5">
        <f t="shared" si="5"/>
        <v>0</v>
      </c>
      <c r="L162" s="5" t="s">
        <v>17</v>
      </c>
      <c r="M162" s="5" t="s">
        <v>17</v>
      </c>
      <c r="N162" s="5" t="s">
        <v>17</v>
      </c>
      <c r="O162" s="5" t="s">
        <v>17</v>
      </c>
    </row>
    <row r="163" spans="1:15" x14ac:dyDescent="0.2">
      <c r="A163" s="3" t="s">
        <v>326</v>
      </c>
      <c r="B163" s="4" t="s">
        <v>291</v>
      </c>
      <c r="C163" s="5" t="s">
        <v>17</v>
      </c>
      <c r="D163" s="5" t="s">
        <v>17</v>
      </c>
      <c r="E163" s="5" t="s">
        <v>17</v>
      </c>
      <c r="F163" s="5">
        <f t="shared" si="4"/>
        <v>0</v>
      </c>
      <c r="G163" s="5" t="s">
        <v>17</v>
      </c>
      <c r="H163" s="5" t="s">
        <v>17</v>
      </c>
      <c r="I163" s="5">
        <v>0</v>
      </c>
      <c r="J163" s="5">
        <f>+[1]ANTAI!J163+I163</f>
        <v>0</v>
      </c>
      <c r="K163" s="5">
        <f t="shared" si="5"/>
        <v>0</v>
      </c>
      <c r="L163" s="5" t="s">
        <v>17</v>
      </c>
      <c r="M163" s="5" t="s">
        <v>17</v>
      </c>
      <c r="N163" s="5" t="s">
        <v>17</v>
      </c>
      <c r="O163" s="5" t="s">
        <v>17</v>
      </c>
    </row>
    <row r="164" spans="1:15" x14ac:dyDescent="0.2">
      <c r="A164" s="3" t="s">
        <v>327</v>
      </c>
      <c r="B164" s="4" t="s">
        <v>328</v>
      </c>
      <c r="C164" s="5" t="s">
        <v>17</v>
      </c>
      <c r="D164" s="5" t="s">
        <v>17</v>
      </c>
      <c r="E164" s="5" t="s">
        <v>17</v>
      </c>
      <c r="F164" s="5">
        <f t="shared" si="4"/>
        <v>0</v>
      </c>
      <c r="G164" s="5" t="s">
        <v>17</v>
      </c>
      <c r="H164" s="5" t="s">
        <v>17</v>
      </c>
      <c r="I164" s="5">
        <v>0</v>
      </c>
      <c r="J164" s="5">
        <f>+[1]ANTAI!J164+I164</f>
        <v>0</v>
      </c>
      <c r="K164" s="5">
        <f t="shared" si="5"/>
        <v>0</v>
      </c>
      <c r="L164" s="5" t="s">
        <v>17</v>
      </c>
      <c r="M164" s="5" t="s">
        <v>17</v>
      </c>
      <c r="N164" s="5" t="s">
        <v>17</v>
      </c>
      <c r="O164" s="5" t="s">
        <v>17</v>
      </c>
    </row>
    <row r="165" spans="1:15" x14ac:dyDescent="0.2">
      <c r="A165" s="3" t="s">
        <v>329</v>
      </c>
      <c r="B165" s="4" t="s">
        <v>330</v>
      </c>
      <c r="C165" s="5" t="s">
        <v>17</v>
      </c>
      <c r="D165" s="5" t="s">
        <v>17</v>
      </c>
      <c r="E165" s="5" t="s">
        <v>17</v>
      </c>
      <c r="F165" s="5">
        <f t="shared" si="4"/>
        <v>0</v>
      </c>
      <c r="G165" s="5" t="s">
        <v>17</v>
      </c>
      <c r="H165" s="5" t="s">
        <v>17</v>
      </c>
      <c r="I165" s="5">
        <v>0</v>
      </c>
      <c r="J165" s="5">
        <f>+[1]ANTAI!J165+I165</f>
        <v>0</v>
      </c>
      <c r="K165" s="5">
        <f t="shared" si="5"/>
        <v>0</v>
      </c>
      <c r="L165" s="5" t="s">
        <v>17</v>
      </c>
      <c r="M165" s="5" t="s">
        <v>17</v>
      </c>
      <c r="N165" s="5" t="s">
        <v>17</v>
      </c>
      <c r="O165" s="5" t="s">
        <v>17</v>
      </c>
    </row>
    <row r="166" spans="1:15" x14ac:dyDescent="0.2">
      <c r="A166" s="3" t="s">
        <v>331</v>
      </c>
      <c r="B166" s="4" t="s">
        <v>332</v>
      </c>
      <c r="C166" s="5">
        <v>500</v>
      </c>
      <c r="D166" s="5" t="s">
        <v>17</v>
      </c>
      <c r="E166" s="5">
        <v>0</v>
      </c>
      <c r="F166" s="5">
        <f t="shared" si="4"/>
        <v>500</v>
      </c>
      <c r="G166" s="5" t="s">
        <v>17</v>
      </c>
      <c r="H166" s="5" t="s">
        <v>17</v>
      </c>
      <c r="I166" s="5">
        <v>0</v>
      </c>
      <c r="J166" s="5">
        <f>+[1]ANTAI!J166+I166</f>
        <v>0</v>
      </c>
      <c r="K166" s="5">
        <f t="shared" si="5"/>
        <v>500</v>
      </c>
      <c r="L166" s="5" t="s">
        <v>17</v>
      </c>
      <c r="M166" s="5" t="s">
        <v>17</v>
      </c>
      <c r="N166" s="5" t="s">
        <v>17</v>
      </c>
      <c r="O166" s="5" t="s">
        <v>17</v>
      </c>
    </row>
    <row r="167" spans="1:15" x14ac:dyDescent="0.2">
      <c r="A167" s="3" t="s">
        <v>333</v>
      </c>
      <c r="B167" s="4" t="s">
        <v>334</v>
      </c>
      <c r="C167" s="5" t="s">
        <v>17</v>
      </c>
      <c r="D167" s="5" t="s">
        <v>17</v>
      </c>
      <c r="E167" s="5" t="s">
        <v>17</v>
      </c>
      <c r="F167" s="5">
        <f t="shared" si="4"/>
        <v>0</v>
      </c>
      <c r="G167" s="5" t="s">
        <v>17</v>
      </c>
      <c r="H167" s="5" t="s">
        <v>17</v>
      </c>
      <c r="I167" s="5">
        <v>0</v>
      </c>
      <c r="J167" s="5">
        <f>+[1]ANTAI!J167+I167</f>
        <v>0</v>
      </c>
      <c r="K167" s="5">
        <f t="shared" si="5"/>
        <v>0</v>
      </c>
      <c r="L167" s="5" t="s">
        <v>17</v>
      </c>
      <c r="M167" s="5" t="s">
        <v>17</v>
      </c>
      <c r="N167" s="5" t="s">
        <v>17</v>
      </c>
      <c r="O167" s="5" t="s">
        <v>17</v>
      </c>
    </row>
    <row r="168" spans="1:15" x14ac:dyDescent="0.2">
      <c r="A168" s="3" t="s">
        <v>335</v>
      </c>
      <c r="B168" s="4" t="s">
        <v>336</v>
      </c>
      <c r="C168" s="5" t="s">
        <v>17</v>
      </c>
      <c r="D168" s="5" t="s">
        <v>17</v>
      </c>
      <c r="E168" s="5" t="s">
        <v>17</v>
      </c>
      <c r="F168" s="5">
        <f t="shared" si="4"/>
        <v>0</v>
      </c>
      <c r="G168" s="5" t="s">
        <v>17</v>
      </c>
      <c r="H168" s="5" t="s">
        <v>17</v>
      </c>
      <c r="I168" s="5">
        <v>0</v>
      </c>
      <c r="J168" s="5">
        <f>+[1]ANTAI!J168+I168</f>
        <v>0</v>
      </c>
      <c r="K168" s="5">
        <f t="shared" si="5"/>
        <v>0</v>
      </c>
      <c r="L168" s="5" t="s">
        <v>17</v>
      </c>
      <c r="M168" s="5" t="s">
        <v>17</v>
      </c>
      <c r="N168" s="5" t="s">
        <v>17</v>
      </c>
      <c r="O168" s="5" t="s">
        <v>17</v>
      </c>
    </row>
    <row r="169" spans="1:15" x14ac:dyDescent="0.2">
      <c r="A169" s="3" t="s">
        <v>337</v>
      </c>
      <c r="B169" s="4" t="s">
        <v>338</v>
      </c>
      <c r="C169" s="5" t="s">
        <v>17</v>
      </c>
      <c r="D169" s="5" t="s">
        <v>17</v>
      </c>
      <c r="E169" s="5" t="s">
        <v>17</v>
      </c>
      <c r="F169" s="5">
        <f t="shared" si="4"/>
        <v>0</v>
      </c>
      <c r="G169" s="5" t="s">
        <v>17</v>
      </c>
      <c r="H169" s="5" t="s">
        <v>17</v>
      </c>
      <c r="I169" s="5">
        <v>0</v>
      </c>
      <c r="J169" s="5">
        <f>+[1]ANTAI!J169+I169</f>
        <v>0</v>
      </c>
      <c r="K169" s="5">
        <f t="shared" si="5"/>
        <v>0</v>
      </c>
      <c r="L169" s="5" t="s">
        <v>17</v>
      </c>
      <c r="M169" s="5" t="s">
        <v>17</v>
      </c>
      <c r="N169" s="5" t="s">
        <v>17</v>
      </c>
      <c r="O169" s="5" t="s">
        <v>17</v>
      </c>
    </row>
    <row r="170" spans="1:15" x14ac:dyDescent="0.2">
      <c r="A170" s="3" t="s">
        <v>339</v>
      </c>
      <c r="B170" s="4" t="s">
        <v>340</v>
      </c>
      <c r="C170" s="5" t="s">
        <v>17</v>
      </c>
      <c r="D170" s="5" t="s">
        <v>17</v>
      </c>
      <c r="E170" s="5" t="s">
        <v>17</v>
      </c>
      <c r="F170" s="5">
        <f t="shared" si="4"/>
        <v>0</v>
      </c>
      <c r="G170" s="5" t="s">
        <v>17</v>
      </c>
      <c r="H170" s="5" t="s">
        <v>17</v>
      </c>
      <c r="I170" s="5">
        <v>0</v>
      </c>
      <c r="J170" s="5">
        <f>+[1]ANTAI!J170+I170</f>
        <v>0</v>
      </c>
      <c r="K170" s="5">
        <f t="shared" si="5"/>
        <v>0</v>
      </c>
      <c r="L170" s="5" t="s">
        <v>17</v>
      </c>
      <c r="M170" s="5" t="s">
        <v>17</v>
      </c>
      <c r="N170" s="5" t="s">
        <v>17</v>
      </c>
      <c r="O170" s="5" t="s">
        <v>17</v>
      </c>
    </row>
    <row r="171" spans="1:15" x14ac:dyDescent="0.2">
      <c r="A171" s="3" t="s">
        <v>341</v>
      </c>
      <c r="B171" s="4" t="s">
        <v>342</v>
      </c>
      <c r="C171" s="5" t="s">
        <v>17</v>
      </c>
      <c r="D171" s="5" t="s">
        <v>17</v>
      </c>
      <c r="E171" s="5" t="s">
        <v>17</v>
      </c>
      <c r="F171" s="5">
        <f t="shared" si="4"/>
        <v>0</v>
      </c>
      <c r="G171" s="5" t="s">
        <v>17</v>
      </c>
      <c r="H171" s="5" t="s">
        <v>17</v>
      </c>
      <c r="I171" s="5">
        <v>0</v>
      </c>
      <c r="J171" s="5">
        <f>+[1]ANTAI!J171+I171</f>
        <v>0</v>
      </c>
      <c r="K171" s="5">
        <f t="shared" si="5"/>
        <v>0</v>
      </c>
      <c r="L171" s="5" t="s">
        <v>17</v>
      </c>
      <c r="M171" s="5" t="s">
        <v>17</v>
      </c>
      <c r="N171" s="5" t="s">
        <v>17</v>
      </c>
      <c r="O171" s="5" t="s">
        <v>17</v>
      </c>
    </row>
    <row r="172" spans="1:15" x14ac:dyDescent="0.2">
      <c r="A172" s="3" t="s">
        <v>343</v>
      </c>
      <c r="B172" s="4" t="s">
        <v>344</v>
      </c>
      <c r="C172" s="5" t="s">
        <v>17</v>
      </c>
      <c r="D172" s="5" t="s">
        <v>17</v>
      </c>
      <c r="E172" s="5" t="s">
        <v>17</v>
      </c>
      <c r="F172" s="5">
        <f t="shared" si="4"/>
        <v>0</v>
      </c>
      <c r="G172" s="5" t="s">
        <v>17</v>
      </c>
      <c r="H172" s="5" t="s">
        <v>17</v>
      </c>
      <c r="I172" s="5">
        <v>0</v>
      </c>
      <c r="J172" s="5">
        <f>+[1]ANTAI!J172+I172</f>
        <v>0</v>
      </c>
      <c r="K172" s="5">
        <f t="shared" si="5"/>
        <v>0</v>
      </c>
      <c r="L172" s="5" t="s">
        <v>17</v>
      </c>
      <c r="M172" s="5" t="s">
        <v>17</v>
      </c>
      <c r="N172" s="5" t="s">
        <v>17</v>
      </c>
      <c r="O172" s="5" t="s">
        <v>17</v>
      </c>
    </row>
    <row r="173" spans="1:15" x14ac:dyDescent="0.2">
      <c r="A173" s="3" t="s">
        <v>345</v>
      </c>
      <c r="B173" s="4" t="s">
        <v>346</v>
      </c>
      <c r="C173" s="5" t="s">
        <v>17</v>
      </c>
      <c r="D173" s="5" t="s">
        <v>17</v>
      </c>
      <c r="E173" s="5" t="s">
        <v>17</v>
      </c>
      <c r="F173" s="5">
        <f t="shared" si="4"/>
        <v>0</v>
      </c>
      <c r="G173" s="5" t="s">
        <v>17</v>
      </c>
      <c r="H173" s="5" t="s">
        <v>17</v>
      </c>
      <c r="I173" s="5">
        <v>0</v>
      </c>
      <c r="J173" s="5">
        <f>+[1]ANTAI!J173+I173</f>
        <v>0</v>
      </c>
      <c r="K173" s="5">
        <f t="shared" si="5"/>
        <v>0</v>
      </c>
      <c r="L173" s="5" t="s">
        <v>17</v>
      </c>
      <c r="M173" s="5" t="s">
        <v>17</v>
      </c>
      <c r="N173" s="5" t="s">
        <v>17</v>
      </c>
      <c r="O173" s="5" t="s">
        <v>17</v>
      </c>
    </row>
    <row r="174" spans="1:15" x14ac:dyDescent="0.2">
      <c r="A174" s="3" t="s">
        <v>347</v>
      </c>
      <c r="B174" s="4" t="s">
        <v>348</v>
      </c>
      <c r="C174" s="5" t="s">
        <v>17</v>
      </c>
      <c r="D174" s="5" t="s">
        <v>17</v>
      </c>
      <c r="E174" s="5" t="s">
        <v>17</v>
      </c>
      <c r="F174" s="5">
        <f t="shared" si="4"/>
        <v>0</v>
      </c>
      <c r="G174" s="5" t="s">
        <v>17</v>
      </c>
      <c r="H174" s="5" t="s">
        <v>17</v>
      </c>
      <c r="I174" s="5">
        <v>0</v>
      </c>
      <c r="J174" s="5">
        <f>+[1]ANTAI!J174+I174</f>
        <v>0</v>
      </c>
      <c r="K174" s="5">
        <f t="shared" si="5"/>
        <v>0</v>
      </c>
      <c r="L174" s="5" t="s">
        <v>17</v>
      </c>
      <c r="M174" s="5" t="s">
        <v>17</v>
      </c>
      <c r="N174" s="5" t="s">
        <v>17</v>
      </c>
      <c r="O174" s="5" t="s">
        <v>17</v>
      </c>
    </row>
    <row r="175" spans="1:15" x14ac:dyDescent="0.2">
      <c r="A175" s="3" t="s">
        <v>349</v>
      </c>
      <c r="B175" s="4" t="s">
        <v>350</v>
      </c>
      <c r="C175" s="5" t="s">
        <v>17</v>
      </c>
      <c r="D175" s="5" t="s">
        <v>17</v>
      </c>
      <c r="E175" s="5" t="s">
        <v>17</v>
      </c>
      <c r="F175" s="5">
        <f t="shared" si="4"/>
        <v>0</v>
      </c>
      <c r="G175" s="5" t="s">
        <v>17</v>
      </c>
      <c r="H175" s="5" t="s">
        <v>17</v>
      </c>
      <c r="I175" s="5">
        <v>0</v>
      </c>
      <c r="J175" s="5">
        <f>+[1]ANTAI!J175+I175</f>
        <v>0</v>
      </c>
      <c r="K175" s="5">
        <f t="shared" si="5"/>
        <v>0</v>
      </c>
      <c r="L175" s="5" t="s">
        <v>17</v>
      </c>
      <c r="M175" s="5" t="s">
        <v>17</v>
      </c>
      <c r="N175" s="5" t="s">
        <v>17</v>
      </c>
      <c r="O175" s="5" t="s">
        <v>17</v>
      </c>
    </row>
    <row r="176" spans="1:15" x14ac:dyDescent="0.2">
      <c r="A176" s="3" t="s">
        <v>351</v>
      </c>
      <c r="B176" s="4" t="s">
        <v>352</v>
      </c>
      <c r="C176" s="5" t="s">
        <v>17</v>
      </c>
      <c r="D176" s="5" t="s">
        <v>17</v>
      </c>
      <c r="E176" s="5" t="s">
        <v>17</v>
      </c>
      <c r="F176" s="5">
        <f t="shared" si="4"/>
        <v>0</v>
      </c>
      <c r="G176" s="5" t="s">
        <v>17</v>
      </c>
      <c r="H176" s="5" t="s">
        <v>17</v>
      </c>
      <c r="I176" s="5">
        <v>0</v>
      </c>
      <c r="J176" s="5">
        <f>+[1]ANTAI!J176+I176</f>
        <v>0</v>
      </c>
      <c r="K176" s="5">
        <f t="shared" si="5"/>
        <v>0</v>
      </c>
      <c r="L176" s="5" t="s">
        <v>17</v>
      </c>
      <c r="M176" s="5" t="s">
        <v>17</v>
      </c>
      <c r="N176" s="5" t="s">
        <v>17</v>
      </c>
      <c r="O176" s="5" t="s">
        <v>17</v>
      </c>
    </row>
    <row r="177" spans="1:15" x14ac:dyDescent="0.2">
      <c r="A177" s="3" t="s">
        <v>353</v>
      </c>
      <c r="B177" s="4" t="s">
        <v>354</v>
      </c>
      <c r="C177" s="5" t="s">
        <v>17</v>
      </c>
      <c r="D177" s="5" t="s">
        <v>17</v>
      </c>
      <c r="E177" s="5" t="s">
        <v>17</v>
      </c>
      <c r="F177" s="5">
        <f t="shared" si="4"/>
        <v>0</v>
      </c>
      <c r="G177" s="5" t="s">
        <v>17</v>
      </c>
      <c r="H177" s="5" t="s">
        <v>17</v>
      </c>
      <c r="I177" s="5">
        <v>0</v>
      </c>
      <c r="J177" s="5">
        <f>+[1]ANTAI!J177+I177</f>
        <v>0</v>
      </c>
      <c r="K177" s="5">
        <f t="shared" si="5"/>
        <v>0</v>
      </c>
      <c r="L177" s="5" t="s">
        <v>17</v>
      </c>
      <c r="M177" s="5" t="s">
        <v>17</v>
      </c>
      <c r="N177" s="5" t="s">
        <v>17</v>
      </c>
      <c r="O177" s="5" t="s">
        <v>17</v>
      </c>
    </row>
    <row r="178" spans="1:15" x14ac:dyDescent="0.2">
      <c r="A178" s="3" t="s">
        <v>355</v>
      </c>
      <c r="B178" s="4" t="s">
        <v>356</v>
      </c>
      <c r="C178" s="5" t="s">
        <v>17</v>
      </c>
      <c r="D178" s="5" t="s">
        <v>17</v>
      </c>
      <c r="E178" s="5" t="s">
        <v>17</v>
      </c>
      <c r="F178" s="5">
        <f t="shared" si="4"/>
        <v>0</v>
      </c>
      <c r="G178" s="5" t="s">
        <v>17</v>
      </c>
      <c r="H178" s="5" t="s">
        <v>17</v>
      </c>
      <c r="I178" s="5">
        <v>0</v>
      </c>
      <c r="J178" s="5">
        <f>+[1]ANTAI!J178+I178</f>
        <v>0</v>
      </c>
      <c r="K178" s="5">
        <f t="shared" si="5"/>
        <v>0</v>
      </c>
      <c r="L178" s="5" t="s">
        <v>17</v>
      </c>
      <c r="M178" s="5" t="s">
        <v>17</v>
      </c>
      <c r="N178" s="5" t="s">
        <v>17</v>
      </c>
      <c r="O178" s="5" t="s">
        <v>17</v>
      </c>
    </row>
    <row r="179" spans="1:15" x14ac:dyDescent="0.2">
      <c r="A179" s="3" t="s">
        <v>357</v>
      </c>
      <c r="B179" s="4" t="s">
        <v>358</v>
      </c>
      <c r="C179" s="5">
        <v>1000</v>
      </c>
      <c r="D179" s="5" t="s">
        <v>17</v>
      </c>
      <c r="E179" s="5">
        <v>0</v>
      </c>
      <c r="F179" s="5">
        <f t="shared" si="4"/>
        <v>1000</v>
      </c>
      <c r="G179" s="5" t="s">
        <v>17</v>
      </c>
      <c r="H179" s="5" t="s">
        <v>17</v>
      </c>
      <c r="I179" s="5">
        <v>0</v>
      </c>
      <c r="J179" s="5">
        <f>+[1]ANTAI!J179+I179</f>
        <v>0</v>
      </c>
      <c r="K179" s="5">
        <f t="shared" si="5"/>
        <v>1000</v>
      </c>
      <c r="L179" s="5" t="s">
        <v>17</v>
      </c>
      <c r="M179" s="5" t="s">
        <v>17</v>
      </c>
      <c r="N179" s="5" t="s">
        <v>17</v>
      </c>
      <c r="O179" s="5" t="s">
        <v>17</v>
      </c>
    </row>
    <row r="180" spans="1:15" x14ac:dyDescent="0.2">
      <c r="A180" s="3" t="s">
        <v>359</v>
      </c>
      <c r="B180" s="4" t="s">
        <v>360</v>
      </c>
      <c r="C180" s="5" t="s">
        <v>17</v>
      </c>
      <c r="D180" s="5" t="s">
        <v>17</v>
      </c>
      <c r="E180" s="5" t="s">
        <v>17</v>
      </c>
      <c r="F180" s="5">
        <f t="shared" si="4"/>
        <v>0</v>
      </c>
      <c r="G180" s="5" t="s">
        <v>17</v>
      </c>
      <c r="H180" s="5" t="s">
        <v>17</v>
      </c>
      <c r="I180" s="5">
        <v>0</v>
      </c>
      <c r="J180" s="5">
        <f>+[1]ANTAI!J180+I180</f>
        <v>0</v>
      </c>
      <c r="K180" s="5">
        <f t="shared" si="5"/>
        <v>0</v>
      </c>
      <c r="L180" s="5" t="s">
        <v>17</v>
      </c>
      <c r="M180" s="5" t="s">
        <v>17</v>
      </c>
      <c r="N180" s="5" t="s">
        <v>17</v>
      </c>
      <c r="O180" s="5" t="s">
        <v>17</v>
      </c>
    </row>
    <row r="181" spans="1:15" x14ac:dyDescent="0.2">
      <c r="A181" s="3" t="s">
        <v>361</v>
      </c>
      <c r="B181" s="4" t="s">
        <v>362</v>
      </c>
      <c r="C181" s="5" t="s">
        <v>17</v>
      </c>
      <c r="D181" s="5" t="s">
        <v>17</v>
      </c>
      <c r="E181" s="5" t="s">
        <v>17</v>
      </c>
      <c r="F181" s="5">
        <f t="shared" si="4"/>
        <v>0</v>
      </c>
      <c r="G181" s="5" t="s">
        <v>17</v>
      </c>
      <c r="H181" s="5" t="s">
        <v>17</v>
      </c>
      <c r="I181" s="5">
        <v>0</v>
      </c>
      <c r="J181" s="5">
        <f>+[1]ANTAI!J181+I181</f>
        <v>0</v>
      </c>
      <c r="K181" s="5">
        <f t="shared" si="5"/>
        <v>0</v>
      </c>
      <c r="L181" s="5" t="s">
        <v>17</v>
      </c>
      <c r="M181" s="5" t="s">
        <v>17</v>
      </c>
      <c r="N181" s="5" t="s">
        <v>17</v>
      </c>
      <c r="O181" s="5" t="s">
        <v>17</v>
      </c>
    </row>
    <row r="182" spans="1:15" x14ac:dyDescent="0.2">
      <c r="A182" s="3" t="s">
        <v>363</v>
      </c>
      <c r="B182" s="4" t="s">
        <v>364</v>
      </c>
      <c r="C182" s="5" t="s">
        <v>17</v>
      </c>
      <c r="D182" s="5" t="s">
        <v>17</v>
      </c>
      <c r="E182" s="5" t="s">
        <v>17</v>
      </c>
      <c r="F182" s="5">
        <f t="shared" si="4"/>
        <v>0</v>
      </c>
      <c r="G182" s="5" t="s">
        <v>17</v>
      </c>
      <c r="H182" s="5" t="s">
        <v>17</v>
      </c>
      <c r="I182" s="5">
        <v>0</v>
      </c>
      <c r="J182" s="5">
        <f>+[1]ANTAI!J182+I182</f>
        <v>0</v>
      </c>
      <c r="K182" s="5">
        <f t="shared" si="5"/>
        <v>0</v>
      </c>
      <c r="L182" s="5" t="s">
        <v>17</v>
      </c>
      <c r="M182" s="5" t="s">
        <v>17</v>
      </c>
      <c r="N182" s="5" t="s">
        <v>17</v>
      </c>
      <c r="O182" s="5" t="s">
        <v>17</v>
      </c>
    </row>
    <row r="183" spans="1:15" x14ac:dyDescent="0.2">
      <c r="A183" s="3" t="s">
        <v>365</v>
      </c>
      <c r="B183" s="4" t="s">
        <v>366</v>
      </c>
      <c r="C183" s="5" t="s">
        <v>17</v>
      </c>
      <c r="D183" s="5" t="s">
        <v>17</v>
      </c>
      <c r="E183" s="5" t="s">
        <v>17</v>
      </c>
      <c r="F183" s="5">
        <f t="shared" si="4"/>
        <v>0</v>
      </c>
      <c r="G183" s="5" t="s">
        <v>17</v>
      </c>
      <c r="H183" s="5" t="s">
        <v>17</v>
      </c>
      <c r="I183" s="5">
        <v>0</v>
      </c>
      <c r="J183" s="5">
        <f>+[1]ANTAI!J183+I183</f>
        <v>0</v>
      </c>
      <c r="K183" s="5">
        <f t="shared" si="5"/>
        <v>0</v>
      </c>
      <c r="L183" s="5" t="s">
        <v>17</v>
      </c>
      <c r="M183" s="5" t="s">
        <v>17</v>
      </c>
      <c r="N183" s="5" t="s">
        <v>17</v>
      </c>
      <c r="O183" s="5" t="s">
        <v>17</v>
      </c>
    </row>
    <row r="184" spans="1:15" x14ac:dyDescent="0.2">
      <c r="A184" s="3" t="s">
        <v>367</v>
      </c>
      <c r="B184" s="4" t="s">
        <v>368</v>
      </c>
      <c r="C184" s="5" t="s">
        <v>17</v>
      </c>
      <c r="D184" s="5" t="s">
        <v>17</v>
      </c>
      <c r="E184" s="5" t="s">
        <v>17</v>
      </c>
      <c r="F184" s="5">
        <f t="shared" si="4"/>
        <v>0</v>
      </c>
      <c r="G184" s="5" t="s">
        <v>17</v>
      </c>
      <c r="H184" s="5" t="s">
        <v>17</v>
      </c>
      <c r="I184" s="5">
        <v>0</v>
      </c>
      <c r="J184" s="5">
        <f>+[1]ANTAI!J184+I184</f>
        <v>0</v>
      </c>
      <c r="K184" s="5">
        <f t="shared" si="5"/>
        <v>0</v>
      </c>
      <c r="L184" s="5" t="s">
        <v>17</v>
      </c>
      <c r="M184" s="5" t="s">
        <v>17</v>
      </c>
      <c r="N184" s="5" t="s">
        <v>17</v>
      </c>
      <c r="O184" s="5" t="s">
        <v>17</v>
      </c>
    </row>
    <row r="185" spans="1:15" x14ac:dyDescent="0.2">
      <c r="A185" s="3" t="s">
        <v>369</v>
      </c>
      <c r="B185" s="4" t="s">
        <v>370</v>
      </c>
      <c r="C185" s="5" t="s">
        <v>17</v>
      </c>
      <c r="D185" s="5" t="s">
        <v>17</v>
      </c>
      <c r="E185" s="5" t="s">
        <v>17</v>
      </c>
      <c r="F185" s="5">
        <f t="shared" si="4"/>
        <v>0</v>
      </c>
      <c r="G185" s="5" t="s">
        <v>17</v>
      </c>
      <c r="H185" s="5" t="s">
        <v>17</v>
      </c>
      <c r="I185" s="5">
        <v>0</v>
      </c>
      <c r="J185" s="5">
        <f>+[1]ANTAI!J185+I185</f>
        <v>0</v>
      </c>
      <c r="K185" s="5">
        <f t="shared" si="5"/>
        <v>0</v>
      </c>
      <c r="L185" s="5" t="s">
        <v>17</v>
      </c>
      <c r="M185" s="5" t="s">
        <v>17</v>
      </c>
      <c r="N185" s="5" t="s">
        <v>17</v>
      </c>
      <c r="O185" s="5" t="s">
        <v>17</v>
      </c>
    </row>
    <row r="186" spans="1:15" x14ac:dyDescent="0.2">
      <c r="A186" s="3" t="s">
        <v>371</v>
      </c>
      <c r="B186" s="4" t="s">
        <v>372</v>
      </c>
      <c r="C186" s="5" t="s">
        <v>17</v>
      </c>
      <c r="D186" s="5" t="s">
        <v>17</v>
      </c>
      <c r="E186" s="5" t="s">
        <v>17</v>
      </c>
      <c r="F186" s="5">
        <f t="shared" si="4"/>
        <v>0</v>
      </c>
      <c r="G186" s="5" t="s">
        <v>17</v>
      </c>
      <c r="H186" s="5" t="s">
        <v>17</v>
      </c>
      <c r="I186" s="5">
        <v>0</v>
      </c>
      <c r="J186" s="5">
        <f>+[1]ANTAI!J186+I186</f>
        <v>0</v>
      </c>
      <c r="K186" s="5">
        <f t="shared" si="5"/>
        <v>0</v>
      </c>
      <c r="L186" s="5" t="s">
        <v>17</v>
      </c>
      <c r="M186" s="5" t="s">
        <v>17</v>
      </c>
      <c r="N186" s="5" t="s">
        <v>17</v>
      </c>
      <c r="O186" s="5" t="s">
        <v>17</v>
      </c>
    </row>
    <row r="187" spans="1:15" x14ac:dyDescent="0.2">
      <c r="A187" s="3" t="s">
        <v>373</v>
      </c>
      <c r="B187" s="4" t="s">
        <v>374</v>
      </c>
      <c r="C187" s="5">
        <f>600+100+100+300</f>
        <v>1100</v>
      </c>
      <c r="D187" s="5">
        <v>0</v>
      </c>
      <c r="E187" s="5">
        <v>0</v>
      </c>
      <c r="F187" s="5">
        <f t="shared" si="4"/>
        <v>1100</v>
      </c>
      <c r="G187" s="5" t="s">
        <v>17</v>
      </c>
      <c r="H187" s="5" t="s">
        <v>17</v>
      </c>
      <c r="I187" s="5">
        <v>0</v>
      </c>
      <c r="J187" s="5">
        <f>+[1]ANTAI!J187+I187</f>
        <v>0</v>
      </c>
      <c r="K187" s="5">
        <f t="shared" si="5"/>
        <v>1100</v>
      </c>
      <c r="L187" s="5" t="s">
        <v>17</v>
      </c>
      <c r="M187" s="5" t="s">
        <v>17</v>
      </c>
      <c r="N187" s="5" t="s">
        <v>17</v>
      </c>
      <c r="O187" s="5" t="s">
        <v>17</v>
      </c>
    </row>
    <row r="188" spans="1:15" x14ac:dyDescent="0.2">
      <c r="A188" s="3" t="s">
        <v>375</v>
      </c>
      <c r="B188" s="4" t="s">
        <v>376</v>
      </c>
      <c r="C188" s="5">
        <f>1000+700+100+400+500</f>
        <v>2700</v>
      </c>
      <c r="D188" s="5">
        <v>6200</v>
      </c>
      <c r="E188" s="5">
        <v>0</v>
      </c>
      <c r="F188" s="5">
        <f t="shared" si="4"/>
        <v>8900</v>
      </c>
      <c r="G188" s="5" t="s">
        <v>17</v>
      </c>
      <c r="H188" s="5" t="s">
        <v>17</v>
      </c>
      <c r="I188" s="5">
        <v>0</v>
      </c>
      <c r="J188" s="5">
        <f>+[1]ANTAI!J188+I188</f>
        <v>3161.32</v>
      </c>
      <c r="K188" s="5">
        <f t="shared" si="5"/>
        <v>5738.68</v>
      </c>
      <c r="L188" s="5" t="s">
        <v>17</v>
      </c>
      <c r="M188" s="5" t="s">
        <v>17</v>
      </c>
      <c r="N188" s="5" t="s">
        <v>17</v>
      </c>
      <c r="O188" s="5" t="s">
        <v>17</v>
      </c>
    </row>
    <row r="189" spans="1:15" x14ac:dyDescent="0.2">
      <c r="A189" s="3" t="s">
        <v>377</v>
      </c>
      <c r="B189" s="4" t="s">
        <v>378</v>
      </c>
      <c r="C189" s="5" t="s">
        <v>17</v>
      </c>
      <c r="D189" s="5" t="s">
        <v>17</v>
      </c>
      <c r="E189" s="5" t="s">
        <v>17</v>
      </c>
      <c r="F189" s="5">
        <f t="shared" si="4"/>
        <v>0</v>
      </c>
      <c r="G189" s="5" t="s">
        <v>17</v>
      </c>
      <c r="H189" s="5" t="s">
        <v>17</v>
      </c>
      <c r="I189" s="5">
        <v>0</v>
      </c>
      <c r="J189" s="5">
        <f>+[1]ANTAI!J189+I189</f>
        <v>0</v>
      </c>
      <c r="K189" s="5">
        <f t="shared" si="5"/>
        <v>0</v>
      </c>
      <c r="L189" s="5" t="s">
        <v>17</v>
      </c>
      <c r="M189" s="5" t="s">
        <v>17</v>
      </c>
      <c r="N189" s="5" t="s">
        <v>17</v>
      </c>
      <c r="O189" s="5" t="s">
        <v>17</v>
      </c>
    </row>
    <row r="190" spans="1:15" x14ac:dyDescent="0.2">
      <c r="A190" s="3" t="s">
        <v>379</v>
      </c>
      <c r="B190" s="4" t="s">
        <v>348</v>
      </c>
      <c r="C190" s="5">
        <f>500+100+1000</f>
        <v>1600</v>
      </c>
      <c r="D190" s="5">
        <v>0</v>
      </c>
      <c r="E190" s="5">
        <v>500</v>
      </c>
      <c r="F190" s="5">
        <f t="shared" si="4"/>
        <v>1100</v>
      </c>
      <c r="G190" s="5" t="s">
        <v>17</v>
      </c>
      <c r="H190" s="5" t="s">
        <v>17</v>
      </c>
      <c r="I190" s="5">
        <v>0</v>
      </c>
      <c r="J190" s="5">
        <f>+[1]ANTAI!J190+I190</f>
        <v>209.67</v>
      </c>
      <c r="K190" s="5">
        <f t="shared" si="5"/>
        <v>890.33</v>
      </c>
      <c r="L190" s="5" t="s">
        <v>17</v>
      </c>
      <c r="M190" s="5" t="s">
        <v>17</v>
      </c>
      <c r="N190" s="5" t="s">
        <v>17</v>
      </c>
      <c r="O190" s="5" t="s">
        <v>17</v>
      </c>
    </row>
    <row r="191" spans="1:15" x14ac:dyDescent="0.2">
      <c r="A191" s="3" t="s">
        <v>380</v>
      </c>
      <c r="B191" s="4" t="s">
        <v>381</v>
      </c>
      <c r="C191" s="5">
        <f>1000+500+500+2500+300</f>
        <v>4800</v>
      </c>
      <c r="D191" s="5">
        <v>1253</v>
      </c>
      <c r="E191" s="5">
        <v>0</v>
      </c>
      <c r="F191" s="5">
        <f t="shared" si="4"/>
        <v>6053</v>
      </c>
      <c r="G191" s="5" t="s">
        <v>17</v>
      </c>
      <c r="H191" s="5" t="s">
        <v>17</v>
      </c>
      <c r="I191" s="5">
        <v>0</v>
      </c>
      <c r="J191" s="5">
        <f>+[1]ANTAI!J191+I191</f>
        <v>2052</v>
      </c>
      <c r="K191" s="5">
        <f t="shared" si="5"/>
        <v>4001</v>
      </c>
      <c r="L191" s="5" t="s">
        <v>17</v>
      </c>
      <c r="M191" s="5" t="s">
        <v>17</v>
      </c>
      <c r="N191" s="5" t="s">
        <v>17</v>
      </c>
      <c r="O191" s="5" t="s">
        <v>17</v>
      </c>
    </row>
    <row r="192" spans="1:15" x14ac:dyDescent="0.2">
      <c r="A192" s="3" t="s">
        <v>382</v>
      </c>
      <c r="B192" s="4" t="s">
        <v>383</v>
      </c>
      <c r="C192" s="5" t="s">
        <v>17</v>
      </c>
      <c r="D192" s="5" t="s">
        <v>17</v>
      </c>
      <c r="E192" s="5" t="s">
        <v>17</v>
      </c>
      <c r="F192" s="5">
        <f t="shared" si="4"/>
        <v>0</v>
      </c>
      <c r="G192" s="5" t="s">
        <v>17</v>
      </c>
      <c r="H192" s="5" t="s">
        <v>17</v>
      </c>
      <c r="I192" s="5">
        <v>0</v>
      </c>
      <c r="J192" s="5">
        <f>+[1]ANTAI!J192+I192</f>
        <v>0</v>
      </c>
      <c r="K192" s="5">
        <f t="shared" si="5"/>
        <v>0</v>
      </c>
      <c r="L192" s="5" t="s">
        <v>17</v>
      </c>
      <c r="M192" s="5" t="s">
        <v>17</v>
      </c>
      <c r="N192" s="5" t="s">
        <v>17</v>
      </c>
      <c r="O192" s="5" t="s">
        <v>17</v>
      </c>
    </row>
    <row r="193" spans="1:15" x14ac:dyDescent="0.2">
      <c r="A193" s="3" t="s">
        <v>384</v>
      </c>
      <c r="B193" s="4" t="s">
        <v>385</v>
      </c>
      <c r="C193" s="5" t="s">
        <v>17</v>
      </c>
      <c r="D193" s="5" t="s">
        <v>17</v>
      </c>
      <c r="E193" s="5" t="s">
        <v>17</v>
      </c>
      <c r="F193" s="5">
        <f t="shared" si="4"/>
        <v>0</v>
      </c>
      <c r="G193" s="5" t="s">
        <v>17</v>
      </c>
      <c r="H193" s="5" t="s">
        <v>17</v>
      </c>
      <c r="I193" s="5">
        <v>0</v>
      </c>
      <c r="J193" s="5">
        <f>+[1]ANTAI!J193+I193</f>
        <v>0</v>
      </c>
      <c r="K193" s="5">
        <f t="shared" si="5"/>
        <v>0</v>
      </c>
      <c r="L193" s="5" t="s">
        <v>17</v>
      </c>
      <c r="M193" s="5" t="s">
        <v>17</v>
      </c>
      <c r="N193" s="5" t="s">
        <v>17</v>
      </c>
      <c r="O193" s="5" t="s">
        <v>17</v>
      </c>
    </row>
    <row r="194" spans="1:15" x14ac:dyDescent="0.2">
      <c r="A194" s="3" t="s">
        <v>386</v>
      </c>
      <c r="B194" s="4" t="s">
        <v>350</v>
      </c>
      <c r="C194" s="5" t="s">
        <v>17</v>
      </c>
      <c r="D194" s="5" t="s">
        <v>17</v>
      </c>
      <c r="E194" s="5" t="s">
        <v>17</v>
      </c>
      <c r="F194" s="5">
        <f t="shared" si="4"/>
        <v>0</v>
      </c>
      <c r="G194" s="5" t="s">
        <v>17</v>
      </c>
      <c r="H194" s="5" t="s">
        <v>17</v>
      </c>
      <c r="I194" s="5">
        <v>0</v>
      </c>
      <c r="J194" s="5">
        <f>+[1]ANTAI!J194+I194</f>
        <v>0</v>
      </c>
      <c r="K194" s="5">
        <f t="shared" si="5"/>
        <v>0</v>
      </c>
      <c r="L194" s="5" t="s">
        <v>17</v>
      </c>
      <c r="M194" s="5" t="s">
        <v>17</v>
      </c>
      <c r="N194" s="5" t="s">
        <v>17</v>
      </c>
      <c r="O194" s="5" t="s">
        <v>17</v>
      </c>
    </row>
    <row r="195" spans="1:15" x14ac:dyDescent="0.2">
      <c r="A195" s="3" t="s">
        <v>387</v>
      </c>
      <c r="B195" s="4" t="s">
        <v>362</v>
      </c>
      <c r="C195" s="5" t="s">
        <v>17</v>
      </c>
      <c r="D195" s="5" t="s">
        <v>17</v>
      </c>
      <c r="E195" s="5" t="s">
        <v>17</v>
      </c>
      <c r="F195" s="5">
        <f t="shared" ref="F195:F258" si="6">+C195+D195-E195</f>
        <v>0</v>
      </c>
      <c r="G195" s="5" t="s">
        <v>17</v>
      </c>
      <c r="H195" s="5" t="s">
        <v>17</v>
      </c>
      <c r="I195" s="5">
        <v>0</v>
      </c>
      <c r="J195" s="5">
        <f>+[1]ANTAI!J195+I195</f>
        <v>0</v>
      </c>
      <c r="K195" s="5">
        <f t="shared" si="5"/>
        <v>0</v>
      </c>
      <c r="L195" s="5" t="s">
        <v>17</v>
      </c>
      <c r="M195" s="5" t="s">
        <v>17</v>
      </c>
      <c r="N195" s="5" t="s">
        <v>17</v>
      </c>
      <c r="O195" s="5" t="s">
        <v>17</v>
      </c>
    </row>
    <row r="196" spans="1:15" x14ac:dyDescent="0.2">
      <c r="A196" s="3" t="s">
        <v>388</v>
      </c>
      <c r="B196" s="4" t="s">
        <v>389</v>
      </c>
      <c r="C196" s="5" t="s">
        <v>17</v>
      </c>
      <c r="D196" s="5" t="s">
        <v>17</v>
      </c>
      <c r="E196" s="5" t="s">
        <v>17</v>
      </c>
      <c r="F196" s="5">
        <f t="shared" si="6"/>
        <v>0</v>
      </c>
      <c r="G196" s="5" t="s">
        <v>17</v>
      </c>
      <c r="H196" s="5" t="s">
        <v>17</v>
      </c>
      <c r="I196" s="5">
        <v>0</v>
      </c>
      <c r="J196" s="5">
        <f>+[1]ANTAI!J196+I196</f>
        <v>0</v>
      </c>
      <c r="K196" s="5">
        <f t="shared" ref="K196:K259" si="7">F196-J196</f>
        <v>0</v>
      </c>
      <c r="L196" s="5" t="s">
        <v>17</v>
      </c>
      <c r="M196" s="5" t="s">
        <v>17</v>
      </c>
      <c r="N196" s="5" t="s">
        <v>17</v>
      </c>
      <c r="O196" s="5" t="s">
        <v>17</v>
      </c>
    </row>
    <row r="197" spans="1:15" x14ac:dyDescent="0.2">
      <c r="A197" s="3" t="s">
        <v>390</v>
      </c>
      <c r="B197" s="4" t="s">
        <v>374</v>
      </c>
      <c r="C197" s="5" t="s">
        <v>17</v>
      </c>
      <c r="D197" s="5" t="s">
        <v>17</v>
      </c>
      <c r="E197" s="5" t="s">
        <v>17</v>
      </c>
      <c r="F197" s="5">
        <f t="shared" si="6"/>
        <v>0</v>
      </c>
      <c r="G197" s="5" t="s">
        <v>17</v>
      </c>
      <c r="H197" s="5" t="s">
        <v>17</v>
      </c>
      <c r="I197" s="5">
        <v>0</v>
      </c>
      <c r="J197" s="5">
        <f>+[1]ANTAI!J197+I197</f>
        <v>0</v>
      </c>
      <c r="K197" s="5">
        <f t="shared" si="7"/>
        <v>0</v>
      </c>
      <c r="L197" s="5" t="s">
        <v>17</v>
      </c>
      <c r="M197" s="5" t="s">
        <v>17</v>
      </c>
      <c r="N197" s="5" t="s">
        <v>17</v>
      </c>
      <c r="O197" s="5" t="s">
        <v>17</v>
      </c>
    </row>
    <row r="198" spans="1:15" x14ac:dyDescent="0.2">
      <c r="A198" s="3" t="s">
        <v>391</v>
      </c>
      <c r="B198" s="4" t="s">
        <v>376</v>
      </c>
      <c r="C198" s="5" t="s">
        <v>17</v>
      </c>
      <c r="D198" s="5" t="s">
        <v>17</v>
      </c>
      <c r="E198" s="5" t="s">
        <v>17</v>
      </c>
      <c r="F198" s="5">
        <f t="shared" si="6"/>
        <v>0</v>
      </c>
      <c r="G198" s="5" t="s">
        <v>17</v>
      </c>
      <c r="H198" s="5" t="s">
        <v>17</v>
      </c>
      <c r="I198" s="5">
        <v>0</v>
      </c>
      <c r="J198" s="5">
        <f>+[1]ANTAI!J198+I198</f>
        <v>0</v>
      </c>
      <c r="K198" s="5">
        <f t="shared" si="7"/>
        <v>0</v>
      </c>
      <c r="L198" s="5" t="s">
        <v>17</v>
      </c>
      <c r="M198" s="5" t="s">
        <v>17</v>
      </c>
      <c r="N198" s="5" t="s">
        <v>17</v>
      </c>
      <c r="O198" s="5" t="s">
        <v>17</v>
      </c>
    </row>
    <row r="199" spans="1:15" x14ac:dyDescent="0.2">
      <c r="A199" s="3" t="s">
        <v>392</v>
      </c>
      <c r="B199" s="4" t="s">
        <v>378</v>
      </c>
      <c r="C199" s="5" t="s">
        <v>17</v>
      </c>
      <c r="D199" s="5" t="s">
        <v>17</v>
      </c>
      <c r="E199" s="5" t="s">
        <v>17</v>
      </c>
      <c r="F199" s="5">
        <f t="shared" si="6"/>
        <v>0</v>
      </c>
      <c r="G199" s="5" t="s">
        <v>17</v>
      </c>
      <c r="H199" s="5" t="s">
        <v>17</v>
      </c>
      <c r="I199" s="5">
        <v>0</v>
      </c>
      <c r="J199" s="5">
        <f>+[1]ANTAI!J199+I199</f>
        <v>0</v>
      </c>
      <c r="K199" s="5">
        <f t="shared" si="7"/>
        <v>0</v>
      </c>
      <c r="L199" s="5" t="s">
        <v>17</v>
      </c>
      <c r="M199" s="5" t="s">
        <v>17</v>
      </c>
      <c r="N199" s="5" t="s">
        <v>17</v>
      </c>
      <c r="O199" s="5" t="s">
        <v>17</v>
      </c>
    </row>
    <row r="200" spans="1:15" x14ac:dyDescent="0.2">
      <c r="A200" s="3" t="s">
        <v>393</v>
      </c>
      <c r="B200" s="4" t="s">
        <v>348</v>
      </c>
      <c r="C200" s="5" t="s">
        <v>17</v>
      </c>
      <c r="D200" s="5" t="s">
        <v>17</v>
      </c>
      <c r="E200" s="5" t="s">
        <v>17</v>
      </c>
      <c r="F200" s="5">
        <f t="shared" si="6"/>
        <v>0</v>
      </c>
      <c r="G200" s="5" t="s">
        <v>17</v>
      </c>
      <c r="H200" s="5" t="s">
        <v>17</v>
      </c>
      <c r="I200" s="5">
        <v>0</v>
      </c>
      <c r="J200" s="5">
        <f>+[1]ANTAI!J200+I200</f>
        <v>0</v>
      </c>
      <c r="K200" s="5">
        <f t="shared" si="7"/>
        <v>0</v>
      </c>
      <c r="L200" s="5" t="s">
        <v>17</v>
      </c>
      <c r="M200" s="5" t="s">
        <v>17</v>
      </c>
      <c r="N200" s="5" t="s">
        <v>17</v>
      </c>
      <c r="O200" s="5" t="s">
        <v>17</v>
      </c>
    </row>
    <row r="201" spans="1:15" x14ac:dyDescent="0.2">
      <c r="A201" s="3" t="s">
        <v>394</v>
      </c>
      <c r="B201" s="4" t="s">
        <v>381</v>
      </c>
      <c r="C201" s="5" t="s">
        <v>17</v>
      </c>
      <c r="D201" s="5" t="s">
        <v>17</v>
      </c>
      <c r="E201" s="5" t="s">
        <v>17</v>
      </c>
      <c r="F201" s="5">
        <f t="shared" si="6"/>
        <v>0</v>
      </c>
      <c r="G201" s="5" t="s">
        <v>17</v>
      </c>
      <c r="H201" s="5" t="s">
        <v>17</v>
      </c>
      <c r="I201" s="5">
        <v>0</v>
      </c>
      <c r="J201" s="5">
        <f>+[1]ANTAI!J201+I201</f>
        <v>0</v>
      </c>
      <c r="K201" s="5">
        <f t="shared" si="7"/>
        <v>0</v>
      </c>
      <c r="L201" s="5" t="s">
        <v>17</v>
      </c>
      <c r="M201" s="5" t="s">
        <v>17</v>
      </c>
      <c r="N201" s="5" t="s">
        <v>17</v>
      </c>
      <c r="O201" s="5" t="s">
        <v>17</v>
      </c>
    </row>
    <row r="202" spans="1:15" x14ac:dyDescent="0.2">
      <c r="A202" s="3" t="s">
        <v>395</v>
      </c>
      <c r="B202" s="4" t="s">
        <v>396</v>
      </c>
      <c r="C202" s="5" t="s">
        <v>17</v>
      </c>
      <c r="D202" s="5" t="s">
        <v>17</v>
      </c>
      <c r="E202" s="5" t="s">
        <v>17</v>
      </c>
      <c r="F202" s="5">
        <f t="shared" si="6"/>
        <v>0</v>
      </c>
      <c r="G202" s="5" t="s">
        <v>17</v>
      </c>
      <c r="H202" s="5" t="s">
        <v>17</v>
      </c>
      <c r="I202" s="5">
        <v>0</v>
      </c>
      <c r="J202" s="5">
        <f>+[1]ANTAI!J202+I202</f>
        <v>0</v>
      </c>
      <c r="K202" s="5">
        <f t="shared" si="7"/>
        <v>0</v>
      </c>
      <c r="L202" s="5" t="s">
        <v>17</v>
      </c>
      <c r="M202" s="5" t="s">
        <v>17</v>
      </c>
      <c r="N202" s="5" t="s">
        <v>17</v>
      </c>
      <c r="O202" s="5" t="s">
        <v>17</v>
      </c>
    </row>
    <row r="203" spans="1:15" x14ac:dyDescent="0.2">
      <c r="A203" s="3" t="s">
        <v>397</v>
      </c>
      <c r="B203" s="4" t="s">
        <v>398</v>
      </c>
      <c r="C203" s="5" t="s">
        <v>17</v>
      </c>
      <c r="D203" s="5" t="s">
        <v>17</v>
      </c>
      <c r="E203" s="5" t="s">
        <v>17</v>
      </c>
      <c r="F203" s="5">
        <f t="shared" si="6"/>
        <v>0</v>
      </c>
      <c r="G203" s="5" t="s">
        <v>17</v>
      </c>
      <c r="H203" s="5" t="s">
        <v>17</v>
      </c>
      <c r="I203" s="5">
        <v>0</v>
      </c>
      <c r="J203" s="5">
        <f>+[1]ANTAI!J203+I203</f>
        <v>0</v>
      </c>
      <c r="K203" s="5">
        <f t="shared" si="7"/>
        <v>0</v>
      </c>
      <c r="L203" s="5" t="s">
        <v>17</v>
      </c>
      <c r="M203" s="5" t="s">
        <v>17</v>
      </c>
      <c r="N203" s="5" t="s">
        <v>17</v>
      </c>
      <c r="O203" s="5" t="s">
        <v>17</v>
      </c>
    </row>
    <row r="204" spans="1:15" x14ac:dyDescent="0.2">
      <c r="A204" s="3" t="s">
        <v>399</v>
      </c>
      <c r="B204" s="4" t="s">
        <v>400</v>
      </c>
      <c r="C204" s="5" t="s">
        <v>17</v>
      </c>
      <c r="D204" s="5" t="s">
        <v>17</v>
      </c>
      <c r="E204" s="5" t="s">
        <v>17</v>
      </c>
      <c r="F204" s="5">
        <f t="shared" si="6"/>
        <v>0</v>
      </c>
      <c r="G204" s="5" t="s">
        <v>17</v>
      </c>
      <c r="H204" s="5" t="s">
        <v>17</v>
      </c>
      <c r="I204" s="5">
        <v>0</v>
      </c>
      <c r="J204" s="5">
        <f>+[1]ANTAI!J204+I204</f>
        <v>0</v>
      </c>
      <c r="K204" s="5">
        <f t="shared" si="7"/>
        <v>0</v>
      </c>
      <c r="L204" s="5" t="s">
        <v>17</v>
      </c>
      <c r="M204" s="5" t="s">
        <v>17</v>
      </c>
      <c r="N204" s="5" t="s">
        <v>17</v>
      </c>
      <c r="O204" s="5" t="s">
        <v>17</v>
      </c>
    </row>
    <row r="205" spans="1:15" x14ac:dyDescent="0.2">
      <c r="A205" s="3" t="s">
        <v>401</v>
      </c>
      <c r="B205" s="4" t="s">
        <v>402</v>
      </c>
      <c r="C205" s="5" t="s">
        <v>17</v>
      </c>
      <c r="D205" s="5" t="s">
        <v>17</v>
      </c>
      <c r="E205" s="5" t="s">
        <v>17</v>
      </c>
      <c r="F205" s="5">
        <f t="shared" si="6"/>
        <v>0</v>
      </c>
      <c r="G205" s="5" t="s">
        <v>17</v>
      </c>
      <c r="H205" s="5" t="s">
        <v>17</v>
      </c>
      <c r="I205" s="5">
        <v>0</v>
      </c>
      <c r="J205" s="5">
        <f>+[1]ANTAI!J205+I205</f>
        <v>0</v>
      </c>
      <c r="K205" s="5">
        <f t="shared" si="7"/>
        <v>0</v>
      </c>
      <c r="L205" s="5" t="s">
        <v>17</v>
      </c>
      <c r="M205" s="5" t="s">
        <v>17</v>
      </c>
      <c r="N205" s="5" t="s">
        <v>17</v>
      </c>
      <c r="O205" s="5" t="s">
        <v>17</v>
      </c>
    </row>
    <row r="206" spans="1:15" x14ac:dyDescent="0.2">
      <c r="A206" s="3" t="s">
        <v>403</v>
      </c>
      <c r="B206" s="4" t="s">
        <v>404</v>
      </c>
      <c r="C206" s="5">
        <v>0</v>
      </c>
      <c r="D206" s="5" t="s">
        <v>17</v>
      </c>
      <c r="E206" s="5" t="s">
        <v>17</v>
      </c>
      <c r="F206" s="5">
        <f t="shared" si="6"/>
        <v>0</v>
      </c>
      <c r="G206" s="5" t="s">
        <v>17</v>
      </c>
      <c r="H206" s="5" t="s">
        <v>17</v>
      </c>
      <c r="I206" s="5">
        <v>0</v>
      </c>
      <c r="J206" s="5">
        <f>+[1]ANTAI!J206+I206</f>
        <v>0</v>
      </c>
      <c r="K206" s="5">
        <f t="shared" si="7"/>
        <v>0</v>
      </c>
      <c r="L206" s="5" t="s">
        <v>17</v>
      </c>
      <c r="M206" s="5" t="s">
        <v>17</v>
      </c>
      <c r="N206" s="5" t="s">
        <v>17</v>
      </c>
      <c r="O206" s="5" t="s">
        <v>17</v>
      </c>
    </row>
    <row r="207" spans="1:15" x14ac:dyDescent="0.2">
      <c r="A207" s="3" t="s">
        <v>405</v>
      </c>
      <c r="B207" s="4" t="s">
        <v>406</v>
      </c>
      <c r="C207" s="5" t="s">
        <v>17</v>
      </c>
      <c r="D207" s="5" t="s">
        <v>17</v>
      </c>
      <c r="E207" s="5" t="s">
        <v>17</v>
      </c>
      <c r="F207" s="5">
        <f t="shared" si="6"/>
        <v>0</v>
      </c>
      <c r="G207" s="5" t="s">
        <v>17</v>
      </c>
      <c r="H207" s="5" t="s">
        <v>17</v>
      </c>
      <c r="I207" s="5">
        <v>0</v>
      </c>
      <c r="J207" s="5">
        <f>+[1]ANTAI!J207+I207</f>
        <v>0</v>
      </c>
      <c r="K207" s="5">
        <f t="shared" si="7"/>
        <v>0</v>
      </c>
      <c r="L207" s="5" t="s">
        <v>17</v>
      </c>
      <c r="M207" s="5" t="s">
        <v>17</v>
      </c>
      <c r="N207" s="5" t="s">
        <v>17</v>
      </c>
      <c r="O207" s="5" t="s">
        <v>17</v>
      </c>
    </row>
    <row r="208" spans="1:15" x14ac:dyDescent="0.2">
      <c r="A208" s="3" t="s">
        <v>407</v>
      </c>
      <c r="B208" s="4" t="s">
        <v>408</v>
      </c>
      <c r="C208" s="5">
        <v>0</v>
      </c>
      <c r="D208" s="5" t="s">
        <v>17</v>
      </c>
      <c r="E208" s="5" t="s">
        <v>17</v>
      </c>
      <c r="F208" s="5">
        <f t="shared" si="6"/>
        <v>0</v>
      </c>
      <c r="G208" s="5" t="s">
        <v>17</v>
      </c>
      <c r="H208" s="5" t="s">
        <v>17</v>
      </c>
      <c r="I208" s="5">
        <v>0</v>
      </c>
      <c r="J208" s="5">
        <f>+[1]ANTAI!J208+I208</f>
        <v>0</v>
      </c>
      <c r="K208" s="5">
        <f t="shared" si="7"/>
        <v>0</v>
      </c>
      <c r="L208" s="5" t="s">
        <v>17</v>
      </c>
      <c r="M208" s="5" t="s">
        <v>17</v>
      </c>
      <c r="N208" s="5" t="s">
        <v>17</v>
      </c>
      <c r="O208" s="5" t="s">
        <v>17</v>
      </c>
    </row>
    <row r="209" spans="1:15" x14ac:dyDescent="0.2">
      <c r="A209" s="3" t="s">
        <v>409</v>
      </c>
      <c r="B209" s="4" t="s">
        <v>410</v>
      </c>
      <c r="C209" s="5" t="s">
        <v>17</v>
      </c>
      <c r="D209" s="5" t="s">
        <v>17</v>
      </c>
      <c r="E209" s="5" t="s">
        <v>17</v>
      </c>
      <c r="F209" s="5">
        <f t="shared" si="6"/>
        <v>0</v>
      </c>
      <c r="G209" s="5" t="s">
        <v>17</v>
      </c>
      <c r="H209" s="5" t="s">
        <v>17</v>
      </c>
      <c r="I209" s="5">
        <v>0</v>
      </c>
      <c r="J209" s="5">
        <f>+[1]ANTAI!J209+I209</f>
        <v>0</v>
      </c>
      <c r="K209" s="5">
        <f t="shared" si="7"/>
        <v>0</v>
      </c>
      <c r="L209" s="5" t="s">
        <v>17</v>
      </c>
      <c r="M209" s="5" t="s">
        <v>17</v>
      </c>
      <c r="N209" s="5" t="s">
        <v>17</v>
      </c>
      <c r="O209" s="5" t="s">
        <v>17</v>
      </c>
    </row>
    <row r="210" spans="1:15" x14ac:dyDescent="0.2">
      <c r="A210" s="3" t="s">
        <v>411</v>
      </c>
      <c r="B210" s="4" t="s">
        <v>412</v>
      </c>
      <c r="C210" s="5" t="s">
        <v>17</v>
      </c>
      <c r="D210" s="5" t="s">
        <v>17</v>
      </c>
      <c r="E210" s="5" t="s">
        <v>17</v>
      </c>
      <c r="F210" s="5">
        <f t="shared" si="6"/>
        <v>0</v>
      </c>
      <c r="G210" s="5" t="s">
        <v>17</v>
      </c>
      <c r="H210" s="5" t="s">
        <v>17</v>
      </c>
      <c r="I210" s="5">
        <v>0</v>
      </c>
      <c r="J210" s="5">
        <f>+[1]ANTAI!J210+I210</f>
        <v>0</v>
      </c>
      <c r="K210" s="5">
        <f t="shared" si="7"/>
        <v>0</v>
      </c>
      <c r="L210" s="5" t="s">
        <v>17</v>
      </c>
      <c r="M210" s="5" t="s">
        <v>17</v>
      </c>
      <c r="N210" s="5" t="s">
        <v>17</v>
      </c>
      <c r="O210" s="5" t="s">
        <v>17</v>
      </c>
    </row>
    <row r="211" spans="1:15" x14ac:dyDescent="0.2">
      <c r="A211" s="3" t="s">
        <v>413</v>
      </c>
      <c r="B211" s="4" t="s">
        <v>414</v>
      </c>
      <c r="C211" s="5" t="s">
        <v>17</v>
      </c>
      <c r="D211" s="5" t="s">
        <v>17</v>
      </c>
      <c r="E211" s="5" t="s">
        <v>17</v>
      </c>
      <c r="F211" s="5">
        <f t="shared" si="6"/>
        <v>0</v>
      </c>
      <c r="G211" s="5" t="s">
        <v>17</v>
      </c>
      <c r="H211" s="5" t="s">
        <v>17</v>
      </c>
      <c r="I211" s="5">
        <v>0</v>
      </c>
      <c r="J211" s="5">
        <f>+[1]ANTAI!J211+I211</f>
        <v>0</v>
      </c>
      <c r="K211" s="5">
        <f t="shared" si="7"/>
        <v>0</v>
      </c>
      <c r="L211" s="5" t="s">
        <v>17</v>
      </c>
      <c r="M211" s="5" t="s">
        <v>17</v>
      </c>
      <c r="N211" s="5" t="s">
        <v>17</v>
      </c>
      <c r="O211" s="5" t="s">
        <v>17</v>
      </c>
    </row>
    <row r="212" spans="1:15" x14ac:dyDescent="0.2">
      <c r="A212" s="3" t="s">
        <v>415</v>
      </c>
      <c r="B212" s="4" t="s">
        <v>416</v>
      </c>
      <c r="C212" s="5" t="s">
        <v>17</v>
      </c>
      <c r="D212" s="5" t="s">
        <v>17</v>
      </c>
      <c r="E212" s="5" t="s">
        <v>17</v>
      </c>
      <c r="F212" s="5">
        <f t="shared" si="6"/>
        <v>0</v>
      </c>
      <c r="G212" s="5" t="s">
        <v>17</v>
      </c>
      <c r="H212" s="5" t="s">
        <v>17</v>
      </c>
      <c r="I212" s="5">
        <v>0</v>
      </c>
      <c r="J212" s="5">
        <f>+[1]ANTAI!J212+I212</f>
        <v>0</v>
      </c>
      <c r="K212" s="5">
        <f t="shared" si="7"/>
        <v>0</v>
      </c>
      <c r="L212" s="5" t="s">
        <v>17</v>
      </c>
      <c r="M212" s="5" t="s">
        <v>17</v>
      </c>
      <c r="N212" s="5" t="s">
        <v>17</v>
      </c>
      <c r="O212" s="5" t="s">
        <v>17</v>
      </c>
    </row>
    <row r="213" spans="1:15" x14ac:dyDescent="0.2">
      <c r="A213" s="3" t="s">
        <v>417</v>
      </c>
      <c r="B213" s="4" t="s">
        <v>418</v>
      </c>
      <c r="C213" s="5" t="s">
        <v>17</v>
      </c>
      <c r="D213" s="5" t="s">
        <v>17</v>
      </c>
      <c r="E213" s="5" t="s">
        <v>17</v>
      </c>
      <c r="F213" s="5">
        <f t="shared" si="6"/>
        <v>0</v>
      </c>
      <c r="G213" s="5" t="s">
        <v>17</v>
      </c>
      <c r="H213" s="5" t="s">
        <v>17</v>
      </c>
      <c r="I213" s="5">
        <v>0</v>
      </c>
      <c r="J213" s="5">
        <f>+[1]ANTAI!J213+I213</f>
        <v>0</v>
      </c>
      <c r="K213" s="5">
        <f t="shared" si="7"/>
        <v>0</v>
      </c>
      <c r="L213" s="5" t="s">
        <v>17</v>
      </c>
      <c r="M213" s="5" t="s">
        <v>17</v>
      </c>
      <c r="N213" s="5" t="s">
        <v>17</v>
      </c>
      <c r="O213" s="5" t="s">
        <v>17</v>
      </c>
    </row>
    <row r="214" spans="1:15" x14ac:dyDescent="0.2">
      <c r="A214" s="3" t="s">
        <v>419</v>
      </c>
      <c r="B214" s="4" t="s">
        <v>420</v>
      </c>
      <c r="C214" s="5" t="s">
        <v>17</v>
      </c>
      <c r="D214" s="5" t="s">
        <v>17</v>
      </c>
      <c r="E214" s="5" t="s">
        <v>17</v>
      </c>
      <c r="F214" s="5">
        <f t="shared" si="6"/>
        <v>0</v>
      </c>
      <c r="G214" s="5" t="s">
        <v>17</v>
      </c>
      <c r="H214" s="5" t="s">
        <v>17</v>
      </c>
      <c r="I214" s="5">
        <v>0</v>
      </c>
      <c r="J214" s="5">
        <f>+[1]ANTAI!J214+I214</f>
        <v>0</v>
      </c>
      <c r="K214" s="5">
        <f t="shared" si="7"/>
        <v>0</v>
      </c>
      <c r="L214" s="5" t="s">
        <v>17</v>
      </c>
      <c r="M214" s="5" t="s">
        <v>17</v>
      </c>
      <c r="N214" s="5" t="s">
        <v>17</v>
      </c>
      <c r="O214" s="5" t="s">
        <v>17</v>
      </c>
    </row>
    <row r="215" spans="1:15" x14ac:dyDescent="0.2">
      <c r="A215" s="3" t="s">
        <v>421</v>
      </c>
      <c r="B215" s="4" t="s">
        <v>422</v>
      </c>
      <c r="C215" s="5" t="s">
        <v>17</v>
      </c>
      <c r="D215" s="5" t="s">
        <v>17</v>
      </c>
      <c r="E215" s="5" t="s">
        <v>17</v>
      </c>
      <c r="F215" s="5">
        <f t="shared" si="6"/>
        <v>0</v>
      </c>
      <c r="G215" s="5" t="s">
        <v>17</v>
      </c>
      <c r="H215" s="5" t="s">
        <v>17</v>
      </c>
      <c r="I215" s="5">
        <v>0</v>
      </c>
      <c r="J215" s="5">
        <f>+[1]ANTAI!J215+I215</f>
        <v>0</v>
      </c>
      <c r="K215" s="5">
        <f t="shared" si="7"/>
        <v>0</v>
      </c>
      <c r="L215" s="5" t="s">
        <v>17</v>
      </c>
      <c r="M215" s="5" t="s">
        <v>17</v>
      </c>
      <c r="N215" s="5" t="s">
        <v>17</v>
      </c>
      <c r="O215" s="5" t="s">
        <v>17</v>
      </c>
    </row>
    <row r="216" spans="1:15" x14ac:dyDescent="0.2">
      <c r="A216" s="3" t="s">
        <v>423</v>
      </c>
      <c r="B216" s="4" t="s">
        <v>424</v>
      </c>
      <c r="C216" s="5" t="s">
        <v>17</v>
      </c>
      <c r="D216" s="5" t="s">
        <v>17</v>
      </c>
      <c r="E216" s="5" t="s">
        <v>17</v>
      </c>
      <c r="F216" s="5">
        <f t="shared" si="6"/>
        <v>0</v>
      </c>
      <c r="G216" s="5" t="s">
        <v>17</v>
      </c>
      <c r="H216" s="5" t="s">
        <v>17</v>
      </c>
      <c r="I216" s="5">
        <v>0</v>
      </c>
      <c r="J216" s="5">
        <f>+[1]ANTAI!J216+I216</f>
        <v>0</v>
      </c>
      <c r="K216" s="5">
        <f t="shared" si="7"/>
        <v>0</v>
      </c>
      <c r="L216" s="5" t="s">
        <v>17</v>
      </c>
      <c r="M216" s="5" t="s">
        <v>17</v>
      </c>
      <c r="N216" s="5" t="s">
        <v>17</v>
      </c>
      <c r="O216" s="5" t="s">
        <v>17</v>
      </c>
    </row>
    <row r="217" spans="1:15" x14ac:dyDescent="0.2">
      <c r="A217" s="3" t="s">
        <v>425</v>
      </c>
      <c r="B217" s="4" t="s">
        <v>426</v>
      </c>
      <c r="C217" s="5" t="s">
        <v>17</v>
      </c>
      <c r="D217" s="5" t="s">
        <v>17</v>
      </c>
      <c r="E217" s="5" t="s">
        <v>17</v>
      </c>
      <c r="F217" s="5">
        <f t="shared" si="6"/>
        <v>0</v>
      </c>
      <c r="G217" s="5" t="s">
        <v>17</v>
      </c>
      <c r="H217" s="5" t="s">
        <v>17</v>
      </c>
      <c r="I217" s="5">
        <v>0</v>
      </c>
      <c r="J217" s="5">
        <f>+[1]ANTAI!J217+I217</f>
        <v>0</v>
      </c>
      <c r="K217" s="5">
        <f t="shared" si="7"/>
        <v>0</v>
      </c>
      <c r="L217" s="5" t="s">
        <v>17</v>
      </c>
      <c r="M217" s="5" t="s">
        <v>17</v>
      </c>
      <c r="N217" s="5" t="s">
        <v>17</v>
      </c>
      <c r="O217" s="5" t="s">
        <v>17</v>
      </c>
    </row>
    <row r="218" spans="1:15" x14ac:dyDescent="0.2">
      <c r="A218" s="3" t="s">
        <v>427</v>
      </c>
      <c r="B218" s="4" t="s">
        <v>428</v>
      </c>
      <c r="C218" s="5" t="s">
        <v>17</v>
      </c>
      <c r="D218" s="5" t="s">
        <v>17</v>
      </c>
      <c r="E218" s="5" t="s">
        <v>17</v>
      </c>
      <c r="F218" s="5">
        <f t="shared" si="6"/>
        <v>0</v>
      </c>
      <c r="G218" s="5" t="s">
        <v>17</v>
      </c>
      <c r="H218" s="5" t="s">
        <v>17</v>
      </c>
      <c r="I218" s="5">
        <v>0</v>
      </c>
      <c r="J218" s="5">
        <f>+[1]ANTAI!J218+I218</f>
        <v>0</v>
      </c>
      <c r="K218" s="5">
        <f t="shared" si="7"/>
        <v>0</v>
      </c>
      <c r="L218" s="5" t="s">
        <v>17</v>
      </c>
      <c r="M218" s="5" t="s">
        <v>17</v>
      </c>
      <c r="N218" s="5" t="s">
        <v>17</v>
      </c>
      <c r="O218" s="5" t="s">
        <v>17</v>
      </c>
    </row>
    <row r="219" spans="1:15" x14ac:dyDescent="0.2">
      <c r="A219" s="3" t="s">
        <v>429</v>
      </c>
      <c r="B219" s="4" t="s">
        <v>430</v>
      </c>
      <c r="C219" s="5" t="s">
        <v>17</v>
      </c>
      <c r="D219" s="5" t="s">
        <v>17</v>
      </c>
      <c r="E219" s="5" t="s">
        <v>17</v>
      </c>
      <c r="F219" s="5">
        <f t="shared" si="6"/>
        <v>0</v>
      </c>
      <c r="G219" s="5" t="s">
        <v>17</v>
      </c>
      <c r="H219" s="5" t="s">
        <v>17</v>
      </c>
      <c r="I219" s="5">
        <v>0</v>
      </c>
      <c r="J219" s="5">
        <f>+[1]ANTAI!J219+I219</f>
        <v>0</v>
      </c>
      <c r="K219" s="5">
        <f t="shared" si="7"/>
        <v>0</v>
      </c>
      <c r="L219" s="5" t="s">
        <v>17</v>
      </c>
      <c r="M219" s="5" t="s">
        <v>17</v>
      </c>
      <c r="N219" s="5" t="s">
        <v>17</v>
      </c>
      <c r="O219" s="5" t="s">
        <v>17</v>
      </c>
    </row>
    <row r="220" spans="1:15" x14ac:dyDescent="0.2">
      <c r="A220" s="3" t="s">
        <v>431</v>
      </c>
      <c r="B220" s="4" t="s">
        <v>432</v>
      </c>
      <c r="C220" s="5" t="s">
        <v>17</v>
      </c>
      <c r="D220" s="5" t="s">
        <v>17</v>
      </c>
      <c r="E220" s="5" t="s">
        <v>17</v>
      </c>
      <c r="F220" s="5">
        <f t="shared" si="6"/>
        <v>0</v>
      </c>
      <c r="G220" s="5" t="s">
        <v>17</v>
      </c>
      <c r="H220" s="5" t="s">
        <v>17</v>
      </c>
      <c r="I220" s="5">
        <v>0</v>
      </c>
      <c r="J220" s="5">
        <f>+[1]ANTAI!J220+I220</f>
        <v>0</v>
      </c>
      <c r="K220" s="5">
        <f t="shared" si="7"/>
        <v>0</v>
      </c>
      <c r="L220" s="5" t="s">
        <v>17</v>
      </c>
      <c r="M220" s="5" t="s">
        <v>17</v>
      </c>
      <c r="N220" s="5" t="s">
        <v>17</v>
      </c>
      <c r="O220" s="5" t="s">
        <v>17</v>
      </c>
    </row>
    <row r="221" spans="1:15" x14ac:dyDescent="0.2">
      <c r="A221" s="3" t="s">
        <v>433</v>
      </c>
      <c r="B221" s="4" t="s">
        <v>434</v>
      </c>
      <c r="C221" s="5" t="s">
        <v>17</v>
      </c>
      <c r="D221" s="5" t="s">
        <v>17</v>
      </c>
      <c r="E221" s="5" t="s">
        <v>17</v>
      </c>
      <c r="F221" s="5">
        <f t="shared" si="6"/>
        <v>0</v>
      </c>
      <c r="G221" s="5" t="s">
        <v>17</v>
      </c>
      <c r="H221" s="5" t="s">
        <v>17</v>
      </c>
      <c r="I221" s="5">
        <v>0</v>
      </c>
      <c r="J221" s="5">
        <f>+[1]ANTAI!J221+I221</f>
        <v>0</v>
      </c>
      <c r="K221" s="5">
        <f t="shared" si="7"/>
        <v>0</v>
      </c>
      <c r="L221" s="5" t="s">
        <v>17</v>
      </c>
      <c r="M221" s="5" t="s">
        <v>17</v>
      </c>
      <c r="N221" s="5" t="s">
        <v>17</v>
      </c>
      <c r="O221" s="5" t="s">
        <v>17</v>
      </c>
    </row>
    <row r="222" spans="1:15" x14ac:dyDescent="0.2">
      <c r="A222" s="3" t="s">
        <v>435</v>
      </c>
      <c r="B222" s="4" t="s">
        <v>436</v>
      </c>
      <c r="C222" s="5" t="s">
        <v>17</v>
      </c>
      <c r="D222" s="5" t="s">
        <v>17</v>
      </c>
      <c r="E222" s="5" t="s">
        <v>17</v>
      </c>
      <c r="F222" s="5">
        <f t="shared" si="6"/>
        <v>0</v>
      </c>
      <c r="G222" s="5" t="s">
        <v>17</v>
      </c>
      <c r="H222" s="5" t="s">
        <v>17</v>
      </c>
      <c r="I222" s="5">
        <v>0</v>
      </c>
      <c r="J222" s="5">
        <f>+[1]ANTAI!J222+I222</f>
        <v>0</v>
      </c>
      <c r="K222" s="5">
        <f t="shared" si="7"/>
        <v>0</v>
      </c>
      <c r="L222" s="5" t="s">
        <v>17</v>
      </c>
      <c r="M222" s="5" t="s">
        <v>17</v>
      </c>
      <c r="N222" s="5" t="s">
        <v>17</v>
      </c>
      <c r="O222" s="5" t="s">
        <v>17</v>
      </c>
    </row>
    <row r="223" spans="1:15" x14ac:dyDescent="0.2">
      <c r="A223" s="3" t="s">
        <v>437</v>
      </c>
      <c r="B223" s="4" t="s">
        <v>438</v>
      </c>
      <c r="C223" s="5" t="s">
        <v>17</v>
      </c>
      <c r="D223" s="5" t="s">
        <v>17</v>
      </c>
      <c r="E223" s="5" t="s">
        <v>17</v>
      </c>
      <c r="F223" s="5">
        <f t="shared" si="6"/>
        <v>0</v>
      </c>
      <c r="G223" s="5" t="s">
        <v>17</v>
      </c>
      <c r="H223" s="5" t="s">
        <v>17</v>
      </c>
      <c r="I223" s="5">
        <v>0</v>
      </c>
      <c r="J223" s="5">
        <f>+[1]ANTAI!J223+I223</f>
        <v>0</v>
      </c>
      <c r="K223" s="5">
        <f t="shared" si="7"/>
        <v>0</v>
      </c>
      <c r="L223" s="5" t="s">
        <v>17</v>
      </c>
      <c r="M223" s="5" t="s">
        <v>17</v>
      </c>
      <c r="N223" s="5" t="s">
        <v>17</v>
      </c>
      <c r="O223" s="5" t="s">
        <v>17</v>
      </c>
    </row>
    <row r="224" spans="1:15" x14ac:dyDescent="0.2">
      <c r="A224" s="3" t="s">
        <v>439</v>
      </c>
      <c r="B224" s="4" t="s">
        <v>440</v>
      </c>
      <c r="C224" s="5" t="s">
        <v>17</v>
      </c>
      <c r="D224" s="5" t="s">
        <v>17</v>
      </c>
      <c r="E224" s="5" t="s">
        <v>17</v>
      </c>
      <c r="F224" s="5">
        <f t="shared" si="6"/>
        <v>0</v>
      </c>
      <c r="G224" s="5" t="s">
        <v>17</v>
      </c>
      <c r="H224" s="5" t="s">
        <v>17</v>
      </c>
      <c r="I224" s="5">
        <v>0</v>
      </c>
      <c r="J224" s="5">
        <f>+[1]ANTAI!J224+I224</f>
        <v>0</v>
      </c>
      <c r="K224" s="5">
        <f t="shared" si="7"/>
        <v>0</v>
      </c>
      <c r="L224" s="5" t="s">
        <v>17</v>
      </c>
      <c r="M224" s="5" t="s">
        <v>17</v>
      </c>
      <c r="N224" s="5" t="s">
        <v>17</v>
      </c>
      <c r="O224" s="5" t="s">
        <v>17</v>
      </c>
    </row>
    <row r="225" spans="1:15" x14ac:dyDescent="0.2">
      <c r="A225" s="3" t="s">
        <v>441</v>
      </c>
      <c r="B225" s="4" t="s">
        <v>442</v>
      </c>
      <c r="C225" s="5" t="s">
        <v>17</v>
      </c>
      <c r="D225" s="5" t="s">
        <v>17</v>
      </c>
      <c r="E225" s="5" t="s">
        <v>17</v>
      </c>
      <c r="F225" s="5">
        <f t="shared" si="6"/>
        <v>0</v>
      </c>
      <c r="G225" s="5" t="s">
        <v>17</v>
      </c>
      <c r="H225" s="5" t="s">
        <v>17</v>
      </c>
      <c r="I225" s="5">
        <v>0</v>
      </c>
      <c r="J225" s="5">
        <f>+[1]ANTAI!J225+I225</f>
        <v>0</v>
      </c>
      <c r="K225" s="5">
        <f t="shared" si="7"/>
        <v>0</v>
      </c>
      <c r="L225" s="5" t="s">
        <v>17</v>
      </c>
      <c r="M225" s="5" t="s">
        <v>17</v>
      </c>
      <c r="N225" s="5" t="s">
        <v>17</v>
      </c>
      <c r="O225" s="5" t="s">
        <v>17</v>
      </c>
    </row>
    <row r="226" spans="1:15" x14ac:dyDescent="0.2">
      <c r="A226" s="3" t="s">
        <v>443</v>
      </c>
      <c r="B226" s="4" t="s">
        <v>444</v>
      </c>
      <c r="C226" s="5" t="s">
        <v>17</v>
      </c>
      <c r="D226" s="5" t="s">
        <v>17</v>
      </c>
      <c r="E226" s="5" t="s">
        <v>17</v>
      </c>
      <c r="F226" s="5">
        <f t="shared" si="6"/>
        <v>0</v>
      </c>
      <c r="G226" s="5" t="s">
        <v>17</v>
      </c>
      <c r="H226" s="5" t="s">
        <v>17</v>
      </c>
      <c r="I226" s="5">
        <v>0</v>
      </c>
      <c r="J226" s="5">
        <f>+[1]ANTAI!J226+I226</f>
        <v>0</v>
      </c>
      <c r="K226" s="5">
        <f t="shared" si="7"/>
        <v>0</v>
      </c>
      <c r="L226" s="5" t="s">
        <v>17</v>
      </c>
      <c r="M226" s="5" t="s">
        <v>17</v>
      </c>
      <c r="N226" s="5" t="s">
        <v>17</v>
      </c>
      <c r="O226" s="5" t="s">
        <v>17</v>
      </c>
    </row>
    <row r="227" spans="1:15" x14ac:dyDescent="0.2">
      <c r="A227" s="3" t="s">
        <v>445</v>
      </c>
      <c r="B227" s="4" t="s">
        <v>446</v>
      </c>
      <c r="C227" s="5" t="s">
        <v>17</v>
      </c>
      <c r="D227" s="5" t="s">
        <v>17</v>
      </c>
      <c r="E227" s="5" t="s">
        <v>17</v>
      </c>
      <c r="F227" s="5">
        <f t="shared" si="6"/>
        <v>0</v>
      </c>
      <c r="G227" s="5" t="s">
        <v>17</v>
      </c>
      <c r="H227" s="5" t="s">
        <v>17</v>
      </c>
      <c r="I227" s="5">
        <v>0</v>
      </c>
      <c r="J227" s="5">
        <f>+[1]ANTAI!J227+I227</f>
        <v>0</v>
      </c>
      <c r="K227" s="5">
        <f t="shared" si="7"/>
        <v>0</v>
      </c>
      <c r="L227" s="5" t="s">
        <v>17</v>
      </c>
      <c r="M227" s="5" t="s">
        <v>17</v>
      </c>
      <c r="N227" s="5" t="s">
        <v>17</v>
      </c>
      <c r="O227" s="5" t="s">
        <v>17</v>
      </c>
    </row>
    <row r="228" spans="1:15" x14ac:dyDescent="0.2">
      <c r="A228" s="3" t="s">
        <v>447</v>
      </c>
      <c r="B228" s="4" t="s">
        <v>448</v>
      </c>
      <c r="C228" s="5" t="s">
        <v>17</v>
      </c>
      <c r="D228" s="5" t="s">
        <v>17</v>
      </c>
      <c r="E228" s="5" t="s">
        <v>17</v>
      </c>
      <c r="F228" s="5">
        <f t="shared" si="6"/>
        <v>0</v>
      </c>
      <c r="G228" s="5" t="s">
        <v>17</v>
      </c>
      <c r="H228" s="5" t="s">
        <v>17</v>
      </c>
      <c r="I228" s="5">
        <v>0</v>
      </c>
      <c r="J228" s="5">
        <f>+[1]ANTAI!J228+I228</f>
        <v>0</v>
      </c>
      <c r="K228" s="5">
        <f t="shared" si="7"/>
        <v>0</v>
      </c>
      <c r="L228" s="5" t="s">
        <v>17</v>
      </c>
      <c r="M228" s="5" t="s">
        <v>17</v>
      </c>
      <c r="N228" s="5" t="s">
        <v>17</v>
      </c>
      <c r="O228" s="5" t="s">
        <v>17</v>
      </c>
    </row>
    <row r="229" spans="1:15" x14ac:dyDescent="0.2">
      <c r="A229" s="3" t="s">
        <v>449</v>
      </c>
      <c r="B229" s="4" t="s">
        <v>430</v>
      </c>
      <c r="C229" s="5" t="s">
        <v>17</v>
      </c>
      <c r="D229" s="5" t="s">
        <v>17</v>
      </c>
      <c r="E229" s="5" t="s">
        <v>17</v>
      </c>
      <c r="F229" s="5">
        <f t="shared" si="6"/>
        <v>0</v>
      </c>
      <c r="G229" s="5" t="s">
        <v>17</v>
      </c>
      <c r="H229" s="5" t="s">
        <v>17</v>
      </c>
      <c r="I229" s="5">
        <v>0</v>
      </c>
      <c r="J229" s="5">
        <f>+[1]ANTAI!J229+I229</f>
        <v>0</v>
      </c>
      <c r="K229" s="5">
        <f t="shared" si="7"/>
        <v>0</v>
      </c>
      <c r="L229" s="5" t="s">
        <v>17</v>
      </c>
      <c r="M229" s="5" t="s">
        <v>17</v>
      </c>
      <c r="N229" s="5" t="s">
        <v>17</v>
      </c>
      <c r="O229" s="5" t="s">
        <v>17</v>
      </c>
    </row>
    <row r="230" spans="1:15" x14ac:dyDescent="0.2">
      <c r="A230" s="3" t="s">
        <v>450</v>
      </c>
      <c r="B230" s="4" t="s">
        <v>442</v>
      </c>
      <c r="C230" s="5" t="s">
        <v>17</v>
      </c>
      <c r="D230" s="5" t="s">
        <v>17</v>
      </c>
      <c r="E230" s="5" t="s">
        <v>17</v>
      </c>
      <c r="F230" s="5">
        <f t="shared" si="6"/>
        <v>0</v>
      </c>
      <c r="G230" s="5" t="s">
        <v>17</v>
      </c>
      <c r="H230" s="5" t="s">
        <v>17</v>
      </c>
      <c r="I230" s="5">
        <v>0</v>
      </c>
      <c r="J230" s="5">
        <f>+[1]ANTAI!J230+I230</f>
        <v>0</v>
      </c>
      <c r="K230" s="5">
        <f t="shared" si="7"/>
        <v>0</v>
      </c>
      <c r="L230" s="5" t="s">
        <v>17</v>
      </c>
      <c r="M230" s="5" t="s">
        <v>17</v>
      </c>
      <c r="N230" s="5" t="s">
        <v>17</v>
      </c>
      <c r="O230" s="5" t="s">
        <v>17</v>
      </c>
    </row>
    <row r="231" spans="1:15" x14ac:dyDescent="0.2">
      <c r="A231" s="3" t="s">
        <v>451</v>
      </c>
      <c r="B231" s="4" t="s">
        <v>452</v>
      </c>
      <c r="C231" s="5" t="s">
        <v>17</v>
      </c>
      <c r="D231" s="5" t="s">
        <v>17</v>
      </c>
      <c r="E231" s="5" t="s">
        <v>17</v>
      </c>
      <c r="F231" s="5">
        <f t="shared" si="6"/>
        <v>0</v>
      </c>
      <c r="G231" s="5" t="s">
        <v>17</v>
      </c>
      <c r="H231" s="5" t="s">
        <v>17</v>
      </c>
      <c r="I231" s="5">
        <v>0</v>
      </c>
      <c r="J231" s="5">
        <f>+[1]ANTAI!J231+I231</f>
        <v>0</v>
      </c>
      <c r="K231" s="5">
        <f t="shared" si="7"/>
        <v>0</v>
      </c>
      <c r="L231" s="5" t="s">
        <v>17</v>
      </c>
      <c r="M231" s="5" t="s">
        <v>17</v>
      </c>
      <c r="N231" s="5" t="s">
        <v>17</v>
      </c>
      <c r="O231" s="5" t="s">
        <v>17</v>
      </c>
    </row>
    <row r="232" spans="1:15" x14ac:dyDescent="0.2">
      <c r="A232" s="3" t="s">
        <v>453</v>
      </c>
      <c r="B232" s="4" t="s">
        <v>454</v>
      </c>
      <c r="C232" s="5" t="s">
        <v>17</v>
      </c>
      <c r="D232" s="5" t="s">
        <v>17</v>
      </c>
      <c r="E232" s="5" t="s">
        <v>17</v>
      </c>
      <c r="F232" s="5">
        <f t="shared" si="6"/>
        <v>0</v>
      </c>
      <c r="G232" s="5" t="s">
        <v>17</v>
      </c>
      <c r="H232" s="5" t="s">
        <v>17</v>
      </c>
      <c r="I232" s="5">
        <v>0</v>
      </c>
      <c r="J232" s="5">
        <f>+[1]ANTAI!J232+I232</f>
        <v>0</v>
      </c>
      <c r="K232" s="5">
        <f t="shared" si="7"/>
        <v>0</v>
      </c>
      <c r="L232" s="5" t="s">
        <v>17</v>
      </c>
      <c r="M232" s="5" t="s">
        <v>17</v>
      </c>
      <c r="N232" s="5" t="s">
        <v>17</v>
      </c>
      <c r="O232" s="5" t="s">
        <v>17</v>
      </c>
    </row>
    <row r="233" spans="1:15" x14ac:dyDescent="0.2">
      <c r="A233" s="3" t="s">
        <v>455</v>
      </c>
      <c r="B233" s="4" t="s">
        <v>456</v>
      </c>
      <c r="C233" s="5" t="s">
        <v>17</v>
      </c>
      <c r="D233" s="5" t="s">
        <v>17</v>
      </c>
      <c r="E233" s="5" t="s">
        <v>17</v>
      </c>
      <c r="F233" s="5">
        <f t="shared" si="6"/>
        <v>0</v>
      </c>
      <c r="G233" s="5" t="s">
        <v>17</v>
      </c>
      <c r="H233" s="5" t="s">
        <v>17</v>
      </c>
      <c r="I233" s="5">
        <v>0</v>
      </c>
      <c r="J233" s="5">
        <f>+[1]ANTAI!J233+I233</f>
        <v>0</v>
      </c>
      <c r="K233" s="5">
        <f t="shared" si="7"/>
        <v>0</v>
      </c>
      <c r="L233" s="5" t="s">
        <v>17</v>
      </c>
      <c r="M233" s="5" t="s">
        <v>17</v>
      </c>
      <c r="N233" s="5" t="s">
        <v>17</v>
      </c>
      <c r="O233" s="5" t="s">
        <v>17</v>
      </c>
    </row>
    <row r="234" spans="1:15" x14ac:dyDescent="0.2">
      <c r="A234" s="3" t="s">
        <v>457</v>
      </c>
      <c r="B234" s="4" t="s">
        <v>458</v>
      </c>
      <c r="C234" s="5" t="s">
        <v>17</v>
      </c>
      <c r="D234" s="5" t="s">
        <v>17</v>
      </c>
      <c r="E234" s="5" t="s">
        <v>17</v>
      </c>
      <c r="F234" s="5">
        <f t="shared" si="6"/>
        <v>0</v>
      </c>
      <c r="G234" s="5" t="s">
        <v>17</v>
      </c>
      <c r="H234" s="5" t="s">
        <v>17</v>
      </c>
      <c r="I234" s="5">
        <v>0</v>
      </c>
      <c r="J234" s="5">
        <f>+[1]ANTAI!J234+I234</f>
        <v>0</v>
      </c>
      <c r="K234" s="5">
        <f t="shared" si="7"/>
        <v>0</v>
      </c>
      <c r="L234" s="5" t="s">
        <v>17</v>
      </c>
      <c r="M234" s="5" t="s">
        <v>17</v>
      </c>
      <c r="N234" s="5" t="s">
        <v>17</v>
      </c>
      <c r="O234" s="5" t="s">
        <v>17</v>
      </c>
    </row>
    <row r="235" spans="1:15" x14ac:dyDescent="0.2">
      <c r="A235" s="3" t="s">
        <v>459</v>
      </c>
      <c r="B235" s="4" t="s">
        <v>460</v>
      </c>
      <c r="C235" s="5" t="s">
        <v>17</v>
      </c>
      <c r="D235" s="5" t="s">
        <v>17</v>
      </c>
      <c r="E235" s="5" t="s">
        <v>17</v>
      </c>
      <c r="F235" s="5">
        <f t="shared" si="6"/>
        <v>0</v>
      </c>
      <c r="G235" s="5" t="s">
        <v>17</v>
      </c>
      <c r="H235" s="5" t="s">
        <v>17</v>
      </c>
      <c r="I235" s="5">
        <v>0</v>
      </c>
      <c r="J235" s="5">
        <f>+[1]ANTAI!J235+I235</f>
        <v>0</v>
      </c>
      <c r="K235" s="5">
        <f t="shared" si="7"/>
        <v>0</v>
      </c>
      <c r="L235" s="5" t="s">
        <v>17</v>
      </c>
      <c r="M235" s="5" t="s">
        <v>17</v>
      </c>
      <c r="N235" s="5" t="s">
        <v>17</v>
      </c>
      <c r="O235" s="5" t="s">
        <v>17</v>
      </c>
    </row>
    <row r="236" spans="1:15" x14ac:dyDescent="0.2">
      <c r="A236" s="3" t="s">
        <v>461</v>
      </c>
      <c r="B236" s="4" t="s">
        <v>462</v>
      </c>
      <c r="C236" s="5" t="s">
        <v>17</v>
      </c>
      <c r="D236" s="5" t="s">
        <v>17</v>
      </c>
      <c r="E236" s="5" t="s">
        <v>17</v>
      </c>
      <c r="F236" s="5">
        <f t="shared" si="6"/>
        <v>0</v>
      </c>
      <c r="G236" s="5" t="s">
        <v>17</v>
      </c>
      <c r="H236" s="5" t="s">
        <v>17</v>
      </c>
      <c r="I236" s="5">
        <v>0</v>
      </c>
      <c r="J236" s="5">
        <f>+[1]ANTAI!J236+I236</f>
        <v>0</v>
      </c>
      <c r="K236" s="5">
        <f t="shared" si="7"/>
        <v>0</v>
      </c>
      <c r="L236" s="5" t="s">
        <v>17</v>
      </c>
      <c r="M236" s="5" t="s">
        <v>17</v>
      </c>
      <c r="N236" s="5" t="s">
        <v>17</v>
      </c>
      <c r="O236" s="5" t="s">
        <v>17</v>
      </c>
    </row>
    <row r="237" spans="1:15" x14ac:dyDescent="0.2">
      <c r="A237" s="3" t="s">
        <v>463</v>
      </c>
      <c r="B237" s="4" t="s">
        <v>464</v>
      </c>
      <c r="C237" s="5" t="s">
        <v>17</v>
      </c>
      <c r="D237" s="5" t="s">
        <v>17</v>
      </c>
      <c r="E237" s="5" t="s">
        <v>17</v>
      </c>
      <c r="F237" s="5">
        <f t="shared" si="6"/>
        <v>0</v>
      </c>
      <c r="G237" s="5" t="s">
        <v>17</v>
      </c>
      <c r="H237" s="5" t="s">
        <v>17</v>
      </c>
      <c r="I237" s="5">
        <v>0</v>
      </c>
      <c r="J237" s="5">
        <f>+[1]ANTAI!J237+I237</f>
        <v>0</v>
      </c>
      <c r="K237" s="5">
        <f t="shared" si="7"/>
        <v>0</v>
      </c>
      <c r="L237" s="5" t="s">
        <v>17</v>
      </c>
      <c r="M237" s="5" t="s">
        <v>17</v>
      </c>
      <c r="N237" s="5" t="s">
        <v>17</v>
      </c>
      <c r="O237" s="5" t="s">
        <v>17</v>
      </c>
    </row>
    <row r="238" spans="1:15" x14ac:dyDescent="0.2">
      <c r="A238" s="3" t="s">
        <v>465</v>
      </c>
      <c r="B238" s="4" t="s">
        <v>466</v>
      </c>
      <c r="C238" s="5" t="s">
        <v>17</v>
      </c>
      <c r="D238" s="5" t="s">
        <v>17</v>
      </c>
      <c r="E238" s="5" t="s">
        <v>17</v>
      </c>
      <c r="F238" s="5">
        <f t="shared" si="6"/>
        <v>0</v>
      </c>
      <c r="G238" s="5" t="s">
        <v>17</v>
      </c>
      <c r="H238" s="5" t="s">
        <v>17</v>
      </c>
      <c r="I238" s="5">
        <v>0</v>
      </c>
      <c r="J238" s="5">
        <f>+[1]ANTAI!J238+I238</f>
        <v>0</v>
      </c>
      <c r="K238" s="5">
        <f t="shared" si="7"/>
        <v>0</v>
      </c>
      <c r="L238" s="5" t="s">
        <v>17</v>
      </c>
      <c r="M238" s="5" t="s">
        <v>17</v>
      </c>
      <c r="N238" s="5" t="s">
        <v>17</v>
      </c>
      <c r="O238" s="5" t="s">
        <v>17</v>
      </c>
    </row>
    <row r="239" spans="1:15" x14ac:dyDescent="0.2">
      <c r="A239" s="3" t="s">
        <v>467</v>
      </c>
      <c r="B239" s="4" t="s">
        <v>468</v>
      </c>
      <c r="C239" s="5" t="s">
        <v>17</v>
      </c>
      <c r="D239" s="5" t="s">
        <v>17</v>
      </c>
      <c r="E239" s="5" t="s">
        <v>17</v>
      </c>
      <c r="F239" s="5">
        <f t="shared" si="6"/>
        <v>0</v>
      </c>
      <c r="G239" s="5" t="s">
        <v>17</v>
      </c>
      <c r="H239" s="5" t="s">
        <v>17</v>
      </c>
      <c r="I239" s="5">
        <v>0</v>
      </c>
      <c r="J239" s="5">
        <f>+[1]ANTAI!J239+I239</f>
        <v>0</v>
      </c>
      <c r="K239" s="5">
        <f t="shared" si="7"/>
        <v>0</v>
      </c>
      <c r="L239" s="5" t="s">
        <v>17</v>
      </c>
      <c r="M239" s="5" t="s">
        <v>17</v>
      </c>
      <c r="N239" s="5" t="s">
        <v>17</v>
      </c>
      <c r="O239" s="5" t="s">
        <v>17</v>
      </c>
    </row>
    <row r="240" spans="1:15" x14ac:dyDescent="0.2">
      <c r="A240" s="3" t="s">
        <v>469</v>
      </c>
      <c r="B240" s="4" t="s">
        <v>470</v>
      </c>
      <c r="C240" s="5" t="s">
        <v>17</v>
      </c>
      <c r="D240" s="5" t="s">
        <v>17</v>
      </c>
      <c r="E240" s="5" t="s">
        <v>17</v>
      </c>
      <c r="F240" s="5">
        <f t="shared" si="6"/>
        <v>0</v>
      </c>
      <c r="G240" s="5" t="s">
        <v>17</v>
      </c>
      <c r="H240" s="5" t="s">
        <v>17</v>
      </c>
      <c r="I240" s="5">
        <v>0</v>
      </c>
      <c r="J240" s="5">
        <f>+[1]ANTAI!J240+I240</f>
        <v>0</v>
      </c>
      <c r="K240" s="5">
        <f t="shared" si="7"/>
        <v>0</v>
      </c>
      <c r="L240" s="5" t="s">
        <v>17</v>
      </c>
      <c r="M240" s="5" t="s">
        <v>17</v>
      </c>
      <c r="N240" s="5" t="s">
        <v>17</v>
      </c>
      <c r="O240" s="5" t="s">
        <v>17</v>
      </c>
    </row>
    <row r="241" spans="1:15" x14ac:dyDescent="0.2">
      <c r="A241" s="3" t="s">
        <v>471</v>
      </c>
      <c r="B241" s="4" t="s">
        <v>472</v>
      </c>
      <c r="C241" s="5" t="s">
        <v>17</v>
      </c>
      <c r="D241" s="5" t="s">
        <v>17</v>
      </c>
      <c r="E241" s="5" t="s">
        <v>17</v>
      </c>
      <c r="F241" s="5">
        <f t="shared" si="6"/>
        <v>0</v>
      </c>
      <c r="G241" s="5" t="s">
        <v>17</v>
      </c>
      <c r="H241" s="5" t="s">
        <v>17</v>
      </c>
      <c r="I241" s="5">
        <v>0</v>
      </c>
      <c r="J241" s="5">
        <f>+[1]ANTAI!J241+I241</f>
        <v>0</v>
      </c>
      <c r="K241" s="5">
        <f t="shared" si="7"/>
        <v>0</v>
      </c>
      <c r="L241" s="5" t="s">
        <v>17</v>
      </c>
      <c r="M241" s="5" t="s">
        <v>17</v>
      </c>
      <c r="N241" s="5" t="s">
        <v>17</v>
      </c>
      <c r="O241" s="5" t="s">
        <v>17</v>
      </c>
    </row>
    <row r="242" spans="1:15" x14ac:dyDescent="0.2">
      <c r="A242" s="3" t="s">
        <v>473</v>
      </c>
      <c r="B242" s="4" t="s">
        <v>474</v>
      </c>
      <c r="C242" s="5" t="s">
        <v>17</v>
      </c>
      <c r="D242" s="5" t="s">
        <v>17</v>
      </c>
      <c r="E242" s="5" t="s">
        <v>17</v>
      </c>
      <c r="F242" s="5">
        <f t="shared" si="6"/>
        <v>0</v>
      </c>
      <c r="G242" s="5" t="s">
        <v>17</v>
      </c>
      <c r="H242" s="5" t="s">
        <v>17</v>
      </c>
      <c r="I242" s="5">
        <v>0</v>
      </c>
      <c r="J242" s="5">
        <f>+[1]ANTAI!J242+I242</f>
        <v>0</v>
      </c>
      <c r="K242" s="5">
        <f t="shared" si="7"/>
        <v>0</v>
      </c>
      <c r="L242" s="5" t="s">
        <v>17</v>
      </c>
      <c r="M242" s="5" t="s">
        <v>17</v>
      </c>
      <c r="N242" s="5" t="s">
        <v>17</v>
      </c>
      <c r="O242" s="5" t="s">
        <v>17</v>
      </c>
    </row>
    <row r="243" spans="1:15" x14ac:dyDescent="0.2">
      <c r="A243" s="3" t="s">
        <v>475</v>
      </c>
      <c r="B243" s="4" t="s">
        <v>476</v>
      </c>
      <c r="C243" s="5" t="s">
        <v>17</v>
      </c>
      <c r="D243" s="5" t="s">
        <v>17</v>
      </c>
      <c r="E243" s="5" t="s">
        <v>17</v>
      </c>
      <c r="F243" s="5">
        <f t="shared" si="6"/>
        <v>0</v>
      </c>
      <c r="G243" s="5" t="s">
        <v>17</v>
      </c>
      <c r="H243" s="5" t="s">
        <v>17</v>
      </c>
      <c r="I243" s="5">
        <v>0</v>
      </c>
      <c r="J243" s="5">
        <f>+[1]ANTAI!J243+I243</f>
        <v>0</v>
      </c>
      <c r="K243" s="5">
        <f t="shared" si="7"/>
        <v>0</v>
      </c>
      <c r="L243" s="5" t="s">
        <v>17</v>
      </c>
      <c r="M243" s="5" t="s">
        <v>17</v>
      </c>
      <c r="N243" s="5" t="s">
        <v>17</v>
      </c>
      <c r="O243" s="5" t="s">
        <v>17</v>
      </c>
    </row>
    <row r="244" spans="1:15" x14ac:dyDescent="0.2">
      <c r="A244" s="3" t="s">
        <v>477</v>
      </c>
      <c r="B244" s="4" t="s">
        <v>478</v>
      </c>
      <c r="C244" s="5" t="s">
        <v>17</v>
      </c>
      <c r="D244" s="5" t="s">
        <v>17</v>
      </c>
      <c r="E244" s="5" t="s">
        <v>17</v>
      </c>
      <c r="F244" s="5">
        <f t="shared" si="6"/>
        <v>0</v>
      </c>
      <c r="G244" s="5" t="s">
        <v>17</v>
      </c>
      <c r="H244" s="5" t="s">
        <v>17</v>
      </c>
      <c r="I244" s="5">
        <v>0</v>
      </c>
      <c r="J244" s="5">
        <f>+[1]ANTAI!J244+I244</f>
        <v>0</v>
      </c>
      <c r="K244" s="5">
        <f t="shared" si="7"/>
        <v>0</v>
      </c>
      <c r="L244" s="5" t="s">
        <v>17</v>
      </c>
      <c r="M244" s="5" t="s">
        <v>17</v>
      </c>
      <c r="N244" s="5" t="s">
        <v>17</v>
      </c>
      <c r="O244" s="5" t="s">
        <v>17</v>
      </c>
    </row>
    <row r="245" spans="1:15" x14ac:dyDescent="0.2">
      <c r="A245" s="3" t="s">
        <v>479</v>
      </c>
      <c r="B245" s="4" t="s">
        <v>480</v>
      </c>
      <c r="C245" s="5" t="s">
        <v>17</v>
      </c>
      <c r="D245" s="5" t="s">
        <v>17</v>
      </c>
      <c r="E245" s="5" t="s">
        <v>17</v>
      </c>
      <c r="F245" s="5">
        <f t="shared" si="6"/>
        <v>0</v>
      </c>
      <c r="G245" s="5" t="s">
        <v>17</v>
      </c>
      <c r="H245" s="5" t="s">
        <v>17</v>
      </c>
      <c r="I245" s="5">
        <v>0</v>
      </c>
      <c r="J245" s="5">
        <f>+[1]ANTAI!J245+I245</f>
        <v>0</v>
      </c>
      <c r="K245" s="5">
        <f t="shared" si="7"/>
        <v>0</v>
      </c>
      <c r="L245" s="5" t="s">
        <v>17</v>
      </c>
      <c r="M245" s="5" t="s">
        <v>17</v>
      </c>
      <c r="N245" s="5" t="s">
        <v>17</v>
      </c>
      <c r="O245" s="5" t="s">
        <v>17</v>
      </c>
    </row>
    <row r="246" spans="1:15" x14ac:dyDescent="0.2">
      <c r="A246" s="3" t="s">
        <v>481</v>
      </c>
      <c r="B246" s="4" t="s">
        <v>482</v>
      </c>
      <c r="C246" s="5" t="s">
        <v>17</v>
      </c>
      <c r="D246" s="5" t="s">
        <v>17</v>
      </c>
      <c r="E246" s="5" t="s">
        <v>17</v>
      </c>
      <c r="F246" s="5">
        <f t="shared" si="6"/>
        <v>0</v>
      </c>
      <c r="G246" s="5" t="s">
        <v>17</v>
      </c>
      <c r="H246" s="5" t="s">
        <v>17</v>
      </c>
      <c r="I246" s="5">
        <v>0</v>
      </c>
      <c r="J246" s="5">
        <f>+[1]ANTAI!J246+I246</f>
        <v>0</v>
      </c>
      <c r="K246" s="5">
        <f t="shared" si="7"/>
        <v>0</v>
      </c>
      <c r="L246" s="5" t="s">
        <v>17</v>
      </c>
      <c r="M246" s="5" t="s">
        <v>17</v>
      </c>
      <c r="N246" s="5" t="s">
        <v>17</v>
      </c>
      <c r="O246" s="5" t="s">
        <v>17</v>
      </c>
    </row>
    <row r="247" spans="1:15" x14ac:dyDescent="0.2">
      <c r="A247" s="3" t="s">
        <v>483</v>
      </c>
      <c r="B247" s="4" t="s">
        <v>484</v>
      </c>
      <c r="C247" s="5" t="s">
        <v>17</v>
      </c>
      <c r="D247" s="5" t="s">
        <v>17</v>
      </c>
      <c r="E247" s="5" t="s">
        <v>17</v>
      </c>
      <c r="F247" s="5">
        <f t="shared" si="6"/>
        <v>0</v>
      </c>
      <c r="G247" s="5" t="s">
        <v>17</v>
      </c>
      <c r="H247" s="5" t="s">
        <v>17</v>
      </c>
      <c r="I247" s="5">
        <v>0</v>
      </c>
      <c r="J247" s="5">
        <f>+[1]ANTAI!J247+I247</f>
        <v>0</v>
      </c>
      <c r="K247" s="5">
        <f t="shared" si="7"/>
        <v>0</v>
      </c>
      <c r="L247" s="5" t="s">
        <v>17</v>
      </c>
      <c r="M247" s="5" t="s">
        <v>17</v>
      </c>
      <c r="N247" s="5" t="s">
        <v>17</v>
      </c>
      <c r="O247" s="5" t="s">
        <v>17</v>
      </c>
    </row>
    <row r="248" spans="1:15" x14ac:dyDescent="0.2">
      <c r="A248" s="3" t="s">
        <v>485</v>
      </c>
      <c r="B248" s="4" t="s">
        <v>486</v>
      </c>
      <c r="C248" s="5" t="s">
        <v>17</v>
      </c>
      <c r="D248" s="5" t="s">
        <v>17</v>
      </c>
      <c r="E248" s="5" t="s">
        <v>17</v>
      </c>
      <c r="F248" s="5">
        <f t="shared" si="6"/>
        <v>0</v>
      </c>
      <c r="G248" s="5" t="s">
        <v>17</v>
      </c>
      <c r="H248" s="5" t="s">
        <v>17</v>
      </c>
      <c r="I248" s="5">
        <v>0</v>
      </c>
      <c r="J248" s="5">
        <f>+[1]ANTAI!J248+I248</f>
        <v>0</v>
      </c>
      <c r="K248" s="5">
        <f t="shared" si="7"/>
        <v>0</v>
      </c>
      <c r="L248" s="5" t="s">
        <v>17</v>
      </c>
      <c r="M248" s="5" t="s">
        <v>17</v>
      </c>
      <c r="N248" s="5" t="s">
        <v>17</v>
      </c>
      <c r="O248" s="5" t="s">
        <v>17</v>
      </c>
    </row>
    <row r="249" spans="1:15" x14ac:dyDescent="0.2">
      <c r="A249" s="3" t="s">
        <v>487</v>
      </c>
      <c r="B249" s="4" t="s">
        <v>488</v>
      </c>
      <c r="C249" s="5" t="s">
        <v>17</v>
      </c>
      <c r="D249" s="5" t="s">
        <v>17</v>
      </c>
      <c r="E249" s="5" t="s">
        <v>17</v>
      </c>
      <c r="F249" s="5">
        <f t="shared" si="6"/>
        <v>0</v>
      </c>
      <c r="G249" s="5" t="s">
        <v>17</v>
      </c>
      <c r="H249" s="5" t="s">
        <v>17</v>
      </c>
      <c r="I249" s="5">
        <v>0</v>
      </c>
      <c r="J249" s="5">
        <f>+[1]ANTAI!J249+I249</f>
        <v>0</v>
      </c>
      <c r="K249" s="5">
        <f t="shared" si="7"/>
        <v>0</v>
      </c>
      <c r="L249" s="5" t="s">
        <v>17</v>
      </c>
      <c r="M249" s="5" t="s">
        <v>17</v>
      </c>
      <c r="N249" s="5" t="s">
        <v>17</v>
      </c>
      <c r="O249" s="5" t="s">
        <v>17</v>
      </c>
    </row>
    <row r="250" spans="1:15" x14ac:dyDescent="0.2">
      <c r="A250" s="3" t="s">
        <v>489</v>
      </c>
      <c r="B250" s="4" t="s">
        <v>490</v>
      </c>
      <c r="C250" s="5" t="s">
        <v>17</v>
      </c>
      <c r="D250" s="5" t="s">
        <v>17</v>
      </c>
      <c r="E250" s="5" t="s">
        <v>17</v>
      </c>
      <c r="F250" s="5">
        <f t="shared" si="6"/>
        <v>0</v>
      </c>
      <c r="G250" s="5" t="s">
        <v>17</v>
      </c>
      <c r="H250" s="5" t="s">
        <v>17</v>
      </c>
      <c r="I250" s="5">
        <v>0</v>
      </c>
      <c r="J250" s="5">
        <f>+[1]ANTAI!J250+I250</f>
        <v>0</v>
      </c>
      <c r="K250" s="5">
        <f t="shared" si="7"/>
        <v>0</v>
      </c>
      <c r="L250" s="5" t="s">
        <v>17</v>
      </c>
      <c r="M250" s="5" t="s">
        <v>17</v>
      </c>
      <c r="N250" s="5" t="s">
        <v>17</v>
      </c>
      <c r="O250" s="5" t="s">
        <v>17</v>
      </c>
    </row>
    <row r="251" spans="1:15" x14ac:dyDescent="0.2">
      <c r="A251" s="3" t="s">
        <v>491</v>
      </c>
      <c r="B251" s="4" t="s">
        <v>492</v>
      </c>
      <c r="C251" s="5" t="s">
        <v>17</v>
      </c>
      <c r="D251" s="5" t="s">
        <v>17</v>
      </c>
      <c r="E251" s="5" t="s">
        <v>17</v>
      </c>
      <c r="F251" s="5">
        <f t="shared" si="6"/>
        <v>0</v>
      </c>
      <c r="G251" s="5" t="s">
        <v>17</v>
      </c>
      <c r="H251" s="5" t="s">
        <v>17</v>
      </c>
      <c r="I251" s="5">
        <v>0</v>
      </c>
      <c r="J251" s="5">
        <f>+[1]ANTAI!J251+I251</f>
        <v>0</v>
      </c>
      <c r="K251" s="5">
        <f t="shared" si="7"/>
        <v>0</v>
      </c>
      <c r="L251" s="5" t="s">
        <v>17</v>
      </c>
      <c r="M251" s="5" t="s">
        <v>17</v>
      </c>
      <c r="N251" s="5" t="s">
        <v>17</v>
      </c>
      <c r="O251" s="5" t="s">
        <v>17</v>
      </c>
    </row>
    <row r="252" spans="1:15" x14ac:dyDescent="0.2">
      <c r="A252" s="3" t="s">
        <v>493</v>
      </c>
      <c r="B252" s="4" t="s">
        <v>494</v>
      </c>
      <c r="C252" s="5" t="s">
        <v>17</v>
      </c>
      <c r="D252" s="5" t="s">
        <v>17</v>
      </c>
      <c r="E252" s="5" t="s">
        <v>17</v>
      </c>
      <c r="F252" s="5">
        <f t="shared" si="6"/>
        <v>0</v>
      </c>
      <c r="G252" s="5" t="s">
        <v>17</v>
      </c>
      <c r="H252" s="5" t="s">
        <v>17</v>
      </c>
      <c r="I252" s="5">
        <v>0</v>
      </c>
      <c r="J252" s="5">
        <f>+[1]ANTAI!J252+I252</f>
        <v>0</v>
      </c>
      <c r="K252" s="5">
        <f t="shared" si="7"/>
        <v>0</v>
      </c>
      <c r="L252" s="5" t="s">
        <v>17</v>
      </c>
      <c r="M252" s="5" t="s">
        <v>17</v>
      </c>
      <c r="N252" s="5" t="s">
        <v>17</v>
      </c>
      <c r="O252" s="5" t="s">
        <v>17</v>
      </c>
    </row>
    <row r="253" spans="1:15" x14ac:dyDescent="0.2">
      <c r="A253" s="3" t="s">
        <v>495</v>
      </c>
      <c r="B253" s="4" t="s">
        <v>496</v>
      </c>
      <c r="C253" s="5" t="s">
        <v>17</v>
      </c>
      <c r="D253" s="5" t="s">
        <v>17</v>
      </c>
      <c r="E253" s="5" t="s">
        <v>17</v>
      </c>
      <c r="F253" s="5">
        <f t="shared" si="6"/>
        <v>0</v>
      </c>
      <c r="G253" s="5" t="s">
        <v>17</v>
      </c>
      <c r="H253" s="5" t="s">
        <v>17</v>
      </c>
      <c r="I253" s="5">
        <v>0</v>
      </c>
      <c r="J253" s="5">
        <f>+[1]ANTAI!J253+I253</f>
        <v>0</v>
      </c>
      <c r="K253" s="5">
        <f t="shared" si="7"/>
        <v>0</v>
      </c>
      <c r="L253" s="5" t="s">
        <v>17</v>
      </c>
      <c r="M253" s="5" t="s">
        <v>17</v>
      </c>
      <c r="N253" s="5" t="s">
        <v>17</v>
      </c>
      <c r="O253" s="5" t="s">
        <v>17</v>
      </c>
    </row>
    <row r="254" spans="1:15" x14ac:dyDescent="0.2">
      <c r="A254" s="3" t="s">
        <v>497</v>
      </c>
      <c r="B254" s="4" t="s">
        <v>498</v>
      </c>
      <c r="C254" s="5" t="s">
        <v>17</v>
      </c>
      <c r="D254" s="5" t="s">
        <v>17</v>
      </c>
      <c r="E254" s="5" t="s">
        <v>17</v>
      </c>
      <c r="F254" s="5">
        <f t="shared" si="6"/>
        <v>0</v>
      </c>
      <c r="G254" s="5" t="s">
        <v>17</v>
      </c>
      <c r="H254" s="5" t="s">
        <v>17</v>
      </c>
      <c r="I254" s="5">
        <v>0</v>
      </c>
      <c r="J254" s="5">
        <f>+[1]ANTAI!J254+I254</f>
        <v>0</v>
      </c>
      <c r="K254" s="5">
        <f t="shared" si="7"/>
        <v>0</v>
      </c>
      <c r="L254" s="5" t="s">
        <v>17</v>
      </c>
      <c r="M254" s="5" t="s">
        <v>17</v>
      </c>
      <c r="N254" s="5" t="s">
        <v>17</v>
      </c>
      <c r="O254" s="5" t="s">
        <v>17</v>
      </c>
    </row>
    <row r="255" spans="1:15" x14ac:dyDescent="0.2">
      <c r="A255" s="3" t="s">
        <v>499</v>
      </c>
      <c r="B255" s="4" t="s">
        <v>500</v>
      </c>
      <c r="C255" s="5" t="s">
        <v>17</v>
      </c>
      <c r="D255" s="5" t="s">
        <v>17</v>
      </c>
      <c r="E255" s="5" t="s">
        <v>17</v>
      </c>
      <c r="F255" s="5">
        <f t="shared" si="6"/>
        <v>0</v>
      </c>
      <c r="G255" s="5" t="s">
        <v>17</v>
      </c>
      <c r="H255" s="5" t="s">
        <v>17</v>
      </c>
      <c r="I255" s="5">
        <v>0</v>
      </c>
      <c r="J255" s="5">
        <f>+[1]ANTAI!J255+I255</f>
        <v>0</v>
      </c>
      <c r="K255" s="5">
        <f t="shared" si="7"/>
        <v>0</v>
      </c>
      <c r="L255" s="5" t="s">
        <v>17</v>
      </c>
      <c r="M255" s="5" t="s">
        <v>17</v>
      </c>
      <c r="N255" s="5" t="s">
        <v>17</v>
      </c>
      <c r="O255" s="5" t="s">
        <v>17</v>
      </c>
    </row>
    <row r="256" spans="1:15" x14ac:dyDescent="0.2">
      <c r="A256" s="3" t="s">
        <v>501</v>
      </c>
      <c r="B256" s="4" t="s">
        <v>502</v>
      </c>
      <c r="C256" s="5" t="s">
        <v>17</v>
      </c>
      <c r="D256" s="5" t="s">
        <v>17</v>
      </c>
      <c r="E256" s="5" t="s">
        <v>17</v>
      </c>
      <c r="F256" s="5">
        <f t="shared" si="6"/>
        <v>0</v>
      </c>
      <c r="G256" s="5" t="s">
        <v>17</v>
      </c>
      <c r="H256" s="5" t="s">
        <v>17</v>
      </c>
      <c r="I256" s="5">
        <v>0</v>
      </c>
      <c r="J256" s="5">
        <f>+[1]ANTAI!J256+I256</f>
        <v>0</v>
      </c>
      <c r="K256" s="5">
        <f t="shared" si="7"/>
        <v>0</v>
      </c>
      <c r="L256" s="5" t="s">
        <v>17</v>
      </c>
      <c r="M256" s="5" t="s">
        <v>17</v>
      </c>
      <c r="N256" s="5" t="s">
        <v>17</v>
      </c>
      <c r="O256" s="5" t="s">
        <v>17</v>
      </c>
    </row>
    <row r="257" spans="1:15" x14ac:dyDescent="0.2">
      <c r="A257" s="3" t="s">
        <v>503</v>
      </c>
      <c r="B257" s="4" t="s">
        <v>504</v>
      </c>
      <c r="C257" s="5" t="s">
        <v>17</v>
      </c>
      <c r="D257" s="5" t="s">
        <v>17</v>
      </c>
      <c r="E257" s="5" t="s">
        <v>17</v>
      </c>
      <c r="F257" s="5">
        <f t="shared" si="6"/>
        <v>0</v>
      </c>
      <c r="G257" s="5" t="s">
        <v>17</v>
      </c>
      <c r="H257" s="5" t="s">
        <v>17</v>
      </c>
      <c r="I257" s="5">
        <v>0</v>
      </c>
      <c r="J257" s="5">
        <f>+[1]ANTAI!J257+I257</f>
        <v>0</v>
      </c>
      <c r="K257" s="5">
        <f t="shared" si="7"/>
        <v>0</v>
      </c>
      <c r="L257" s="5" t="s">
        <v>17</v>
      </c>
      <c r="M257" s="5" t="s">
        <v>17</v>
      </c>
      <c r="N257" s="5" t="s">
        <v>17</v>
      </c>
      <c r="O257" s="5" t="s">
        <v>17</v>
      </c>
    </row>
    <row r="258" spans="1:15" x14ac:dyDescent="0.2">
      <c r="A258" s="3" t="s">
        <v>505</v>
      </c>
      <c r="B258" s="4" t="s">
        <v>506</v>
      </c>
      <c r="C258" s="5" t="s">
        <v>17</v>
      </c>
      <c r="D258" s="5" t="s">
        <v>17</v>
      </c>
      <c r="E258" s="5" t="s">
        <v>17</v>
      </c>
      <c r="F258" s="5">
        <f t="shared" si="6"/>
        <v>0</v>
      </c>
      <c r="G258" s="5" t="s">
        <v>17</v>
      </c>
      <c r="H258" s="5" t="s">
        <v>17</v>
      </c>
      <c r="I258" s="5">
        <v>0</v>
      </c>
      <c r="J258" s="5">
        <f>+[1]ANTAI!J258+I258</f>
        <v>0</v>
      </c>
      <c r="K258" s="5">
        <f t="shared" si="7"/>
        <v>0</v>
      </c>
      <c r="L258" s="5" t="s">
        <v>17</v>
      </c>
      <c r="M258" s="5" t="s">
        <v>17</v>
      </c>
      <c r="N258" s="5" t="s">
        <v>17</v>
      </c>
      <c r="O258" s="5" t="s">
        <v>17</v>
      </c>
    </row>
    <row r="259" spans="1:15" x14ac:dyDescent="0.2">
      <c r="A259" s="3" t="s">
        <v>507</v>
      </c>
      <c r="B259" s="4" t="s">
        <v>508</v>
      </c>
      <c r="C259" s="5" t="s">
        <v>17</v>
      </c>
      <c r="D259" s="5" t="s">
        <v>17</v>
      </c>
      <c r="E259" s="5" t="s">
        <v>17</v>
      </c>
      <c r="F259" s="5">
        <f t="shared" ref="F259:F322" si="8">+C259+D259-E259</f>
        <v>0</v>
      </c>
      <c r="G259" s="5" t="s">
        <v>17</v>
      </c>
      <c r="H259" s="5" t="s">
        <v>17</v>
      </c>
      <c r="I259" s="5">
        <v>0</v>
      </c>
      <c r="J259" s="5">
        <f>+[1]ANTAI!J259+I259</f>
        <v>0</v>
      </c>
      <c r="K259" s="5">
        <f t="shared" si="7"/>
        <v>0</v>
      </c>
      <c r="L259" s="5" t="s">
        <v>17</v>
      </c>
      <c r="M259" s="5" t="s">
        <v>17</v>
      </c>
      <c r="N259" s="5" t="s">
        <v>17</v>
      </c>
      <c r="O259" s="5" t="s">
        <v>17</v>
      </c>
    </row>
    <row r="260" spans="1:15" x14ac:dyDescent="0.2">
      <c r="A260" s="3" t="s">
        <v>509</v>
      </c>
      <c r="B260" s="4" t="s">
        <v>510</v>
      </c>
      <c r="C260" s="5" t="s">
        <v>17</v>
      </c>
      <c r="D260" s="5" t="s">
        <v>17</v>
      </c>
      <c r="E260" s="5" t="s">
        <v>17</v>
      </c>
      <c r="F260" s="5">
        <f t="shared" si="8"/>
        <v>0</v>
      </c>
      <c r="G260" s="5" t="s">
        <v>17</v>
      </c>
      <c r="H260" s="5" t="s">
        <v>17</v>
      </c>
      <c r="I260" s="5">
        <v>0</v>
      </c>
      <c r="J260" s="5">
        <f>+[1]ANTAI!J260+I260</f>
        <v>0</v>
      </c>
      <c r="K260" s="5">
        <f t="shared" ref="K260:K323" si="9">F260-J260</f>
        <v>0</v>
      </c>
      <c r="L260" s="5" t="s">
        <v>17</v>
      </c>
      <c r="M260" s="5" t="s">
        <v>17</v>
      </c>
      <c r="N260" s="5" t="s">
        <v>17</v>
      </c>
      <c r="O260" s="5" t="s">
        <v>17</v>
      </c>
    </row>
    <row r="261" spans="1:15" x14ac:dyDescent="0.2">
      <c r="A261" s="3" t="s">
        <v>511</v>
      </c>
      <c r="B261" s="4" t="s">
        <v>512</v>
      </c>
      <c r="C261" s="5" t="s">
        <v>17</v>
      </c>
      <c r="D261" s="5" t="s">
        <v>17</v>
      </c>
      <c r="E261" s="5" t="s">
        <v>17</v>
      </c>
      <c r="F261" s="5">
        <f t="shared" si="8"/>
        <v>0</v>
      </c>
      <c r="G261" s="5" t="s">
        <v>17</v>
      </c>
      <c r="H261" s="5" t="s">
        <v>17</v>
      </c>
      <c r="I261" s="5">
        <v>0</v>
      </c>
      <c r="J261" s="5">
        <f>+[1]ANTAI!J261+I261</f>
        <v>0</v>
      </c>
      <c r="K261" s="5">
        <f t="shared" si="9"/>
        <v>0</v>
      </c>
      <c r="L261" s="5" t="s">
        <v>17</v>
      </c>
      <c r="M261" s="5" t="s">
        <v>17</v>
      </c>
      <c r="N261" s="5" t="s">
        <v>17</v>
      </c>
      <c r="O261" s="5" t="s">
        <v>17</v>
      </c>
    </row>
    <row r="262" spans="1:15" x14ac:dyDescent="0.2">
      <c r="A262" s="3" t="s">
        <v>513</v>
      </c>
      <c r="B262" s="4" t="s">
        <v>514</v>
      </c>
      <c r="C262" s="5" t="s">
        <v>17</v>
      </c>
      <c r="D262" s="5" t="s">
        <v>17</v>
      </c>
      <c r="E262" s="5" t="s">
        <v>17</v>
      </c>
      <c r="F262" s="5">
        <f t="shared" si="8"/>
        <v>0</v>
      </c>
      <c r="G262" s="5" t="s">
        <v>17</v>
      </c>
      <c r="H262" s="5" t="s">
        <v>17</v>
      </c>
      <c r="I262" s="5">
        <v>0</v>
      </c>
      <c r="J262" s="5">
        <f>+[1]ANTAI!J262+I262</f>
        <v>0</v>
      </c>
      <c r="K262" s="5">
        <f t="shared" si="9"/>
        <v>0</v>
      </c>
      <c r="L262" s="5" t="s">
        <v>17</v>
      </c>
      <c r="M262" s="5" t="s">
        <v>17</v>
      </c>
      <c r="N262" s="5" t="s">
        <v>17</v>
      </c>
      <c r="O262" s="5" t="s">
        <v>17</v>
      </c>
    </row>
    <row r="263" spans="1:15" x14ac:dyDescent="0.2">
      <c r="A263" s="3" t="s">
        <v>515</v>
      </c>
      <c r="B263" s="4" t="s">
        <v>516</v>
      </c>
      <c r="C263" s="5" t="s">
        <v>17</v>
      </c>
      <c r="D263" s="5" t="s">
        <v>17</v>
      </c>
      <c r="E263" s="5" t="s">
        <v>17</v>
      </c>
      <c r="F263" s="5">
        <f t="shared" si="8"/>
        <v>0</v>
      </c>
      <c r="G263" s="5" t="s">
        <v>17</v>
      </c>
      <c r="H263" s="5" t="s">
        <v>17</v>
      </c>
      <c r="I263" s="5">
        <v>0</v>
      </c>
      <c r="J263" s="5">
        <f>+[1]ANTAI!J263+I263</f>
        <v>0</v>
      </c>
      <c r="K263" s="5">
        <f t="shared" si="9"/>
        <v>0</v>
      </c>
      <c r="L263" s="5" t="s">
        <v>17</v>
      </c>
      <c r="M263" s="5" t="s">
        <v>17</v>
      </c>
      <c r="N263" s="5" t="s">
        <v>17</v>
      </c>
      <c r="O263" s="5" t="s">
        <v>17</v>
      </c>
    </row>
    <row r="264" spans="1:15" x14ac:dyDescent="0.2">
      <c r="A264" s="3" t="s">
        <v>517</v>
      </c>
      <c r="B264" s="4" t="s">
        <v>518</v>
      </c>
      <c r="C264" s="5" t="s">
        <v>17</v>
      </c>
      <c r="D264" s="5" t="s">
        <v>17</v>
      </c>
      <c r="E264" s="5" t="s">
        <v>17</v>
      </c>
      <c r="F264" s="5">
        <f t="shared" si="8"/>
        <v>0</v>
      </c>
      <c r="G264" s="5" t="s">
        <v>17</v>
      </c>
      <c r="H264" s="5" t="s">
        <v>17</v>
      </c>
      <c r="I264" s="5">
        <v>0</v>
      </c>
      <c r="J264" s="5">
        <f>+[1]ANTAI!J264+I264</f>
        <v>0</v>
      </c>
      <c r="K264" s="5">
        <f t="shared" si="9"/>
        <v>0</v>
      </c>
      <c r="L264" s="5" t="s">
        <v>17</v>
      </c>
      <c r="M264" s="5" t="s">
        <v>17</v>
      </c>
      <c r="N264" s="5" t="s">
        <v>17</v>
      </c>
      <c r="O264" s="5" t="s">
        <v>17</v>
      </c>
    </row>
    <row r="265" spans="1:15" x14ac:dyDescent="0.2">
      <c r="A265" s="3" t="s">
        <v>519</v>
      </c>
      <c r="B265" s="4" t="s">
        <v>520</v>
      </c>
      <c r="C265" s="5" t="s">
        <v>17</v>
      </c>
      <c r="D265" s="5" t="s">
        <v>17</v>
      </c>
      <c r="E265" s="5" t="s">
        <v>17</v>
      </c>
      <c r="F265" s="5">
        <f t="shared" si="8"/>
        <v>0</v>
      </c>
      <c r="G265" s="5" t="s">
        <v>17</v>
      </c>
      <c r="H265" s="5" t="s">
        <v>17</v>
      </c>
      <c r="I265" s="5">
        <v>0</v>
      </c>
      <c r="J265" s="5">
        <f>+[1]ANTAI!J265+I265</f>
        <v>0</v>
      </c>
      <c r="K265" s="5">
        <f t="shared" si="9"/>
        <v>0</v>
      </c>
      <c r="L265" s="5" t="s">
        <v>17</v>
      </c>
      <c r="M265" s="5" t="s">
        <v>17</v>
      </c>
      <c r="N265" s="5" t="s">
        <v>17</v>
      </c>
      <c r="O265" s="5" t="s">
        <v>17</v>
      </c>
    </row>
    <row r="266" spans="1:15" x14ac:dyDescent="0.2">
      <c r="A266" s="3" t="s">
        <v>521</v>
      </c>
      <c r="B266" s="4" t="s">
        <v>522</v>
      </c>
      <c r="C266" s="5" t="s">
        <v>17</v>
      </c>
      <c r="D266" s="5" t="s">
        <v>17</v>
      </c>
      <c r="E266" s="5" t="s">
        <v>17</v>
      </c>
      <c r="F266" s="5">
        <f t="shared" si="8"/>
        <v>0</v>
      </c>
      <c r="G266" s="5" t="s">
        <v>17</v>
      </c>
      <c r="H266" s="5" t="s">
        <v>17</v>
      </c>
      <c r="I266" s="5">
        <v>0</v>
      </c>
      <c r="J266" s="5">
        <f>+[1]ANTAI!J266+I266</f>
        <v>0</v>
      </c>
      <c r="K266" s="5">
        <f t="shared" si="9"/>
        <v>0</v>
      </c>
      <c r="L266" s="5" t="s">
        <v>17</v>
      </c>
      <c r="M266" s="5" t="s">
        <v>17</v>
      </c>
      <c r="N266" s="5" t="s">
        <v>17</v>
      </c>
      <c r="O266" s="5" t="s">
        <v>17</v>
      </c>
    </row>
    <row r="267" spans="1:15" x14ac:dyDescent="0.2">
      <c r="A267" s="3" t="s">
        <v>523</v>
      </c>
      <c r="B267" s="4" t="s">
        <v>524</v>
      </c>
      <c r="C267" s="5" t="s">
        <v>17</v>
      </c>
      <c r="D267" s="5" t="s">
        <v>17</v>
      </c>
      <c r="E267" s="5" t="s">
        <v>17</v>
      </c>
      <c r="F267" s="5">
        <f t="shared" si="8"/>
        <v>0</v>
      </c>
      <c r="G267" s="5" t="s">
        <v>17</v>
      </c>
      <c r="H267" s="5" t="s">
        <v>17</v>
      </c>
      <c r="I267" s="5">
        <v>0</v>
      </c>
      <c r="J267" s="5">
        <f>+[1]ANTAI!J267+I267</f>
        <v>0</v>
      </c>
      <c r="K267" s="5">
        <f t="shared" si="9"/>
        <v>0</v>
      </c>
      <c r="L267" s="5" t="s">
        <v>17</v>
      </c>
      <c r="M267" s="5" t="s">
        <v>17</v>
      </c>
      <c r="N267" s="5" t="s">
        <v>17</v>
      </c>
      <c r="O267" s="5" t="s">
        <v>17</v>
      </c>
    </row>
    <row r="268" spans="1:15" x14ac:dyDescent="0.2">
      <c r="A268" s="3" t="s">
        <v>525</v>
      </c>
      <c r="B268" s="4" t="s">
        <v>526</v>
      </c>
      <c r="C268" s="5" t="s">
        <v>17</v>
      </c>
      <c r="D268" s="5" t="s">
        <v>17</v>
      </c>
      <c r="E268" s="5" t="s">
        <v>17</v>
      </c>
      <c r="F268" s="5">
        <f t="shared" si="8"/>
        <v>0</v>
      </c>
      <c r="G268" s="5" t="s">
        <v>17</v>
      </c>
      <c r="H268" s="5" t="s">
        <v>17</v>
      </c>
      <c r="I268" s="5">
        <v>0</v>
      </c>
      <c r="J268" s="5">
        <f>+[1]ANTAI!J268+I268</f>
        <v>0</v>
      </c>
      <c r="K268" s="5">
        <f t="shared" si="9"/>
        <v>0</v>
      </c>
      <c r="L268" s="5" t="s">
        <v>17</v>
      </c>
      <c r="M268" s="5" t="s">
        <v>17</v>
      </c>
      <c r="N268" s="5" t="s">
        <v>17</v>
      </c>
      <c r="O268" s="5" t="s">
        <v>17</v>
      </c>
    </row>
    <row r="269" spans="1:15" x14ac:dyDescent="0.2">
      <c r="A269" s="3" t="s">
        <v>527</v>
      </c>
      <c r="B269" s="4" t="s">
        <v>528</v>
      </c>
      <c r="C269" s="5" t="s">
        <v>17</v>
      </c>
      <c r="D269" s="5" t="s">
        <v>17</v>
      </c>
      <c r="E269" s="5" t="s">
        <v>17</v>
      </c>
      <c r="F269" s="5">
        <f t="shared" si="8"/>
        <v>0</v>
      </c>
      <c r="G269" s="5" t="s">
        <v>17</v>
      </c>
      <c r="H269" s="5" t="s">
        <v>17</v>
      </c>
      <c r="I269" s="5">
        <v>0</v>
      </c>
      <c r="J269" s="5">
        <f>+[1]ANTAI!J269+I269</f>
        <v>0</v>
      </c>
      <c r="K269" s="5">
        <f t="shared" si="9"/>
        <v>0</v>
      </c>
      <c r="L269" s="5" t="s">
        <v>17</v>
      </c>
      <c r="M269" s="5" t="s">
        <v>17</v>
      </c>
      <c r="N269" s="5" t="s">
        <v>17</v>
      </c>
      <c r="O269" s="5" t="s">
        <v>17</v>
      </c>
    </row>
    <row r="270" spans="1:15" x14ac:dyDescent="0.2">
      <c r="A270" s="3" t="s">
        <v>529</v>
      </c>
      <c r="B270" s="4" t="s">
        <v>530</v>
      </c>
      <c r="C270" s="5" t="s">
        <v>17</v>
      </c>
      <c r="D270" s="5" t="s">
        <v>17</v>
      </c>
      <c r="E270" s="5" t="s">
        <v>17</v>
      </c>
      <c r="F270" s="5">
        <f t="shared" si="8"/>
        <v>0</v>
      </c>
      <c r="G270" s="5" t="s">
        <v>17</v>
      </c>
      <c r="H270" s="5" t="s">
        <v>17</v>
      </c>
      <c r="I270" s="5">
        <v>0</v>
      </c>
      <c r="J270" s="5">
        <f>+[1]ANTAI!J270+I270</f>
        <v>0</v>
      </c>
      <c r="K270" s="5">
        <f t="shared" si="9"/>
        <v>0</v>
      </c>
      <c r="L270" s="5" t="s">
        <v>17</v>
      </c>
      <c r="M270" s="5" t="s">
        <v>17</v>
      </c>
      <c r="N270" s="5" t="s">
        <v>17</v>
      </c>
      <c r="O270" s="5" t="s">
        <v>17</v>
      </c>
    </row>
    <row r="271" spans="1:15" x14ac:dyDescent="0.2">
      <c r="A271" s="3" t="s">
        <v>531</v>
      </c>
      <c r="B271" s="4" t="s">
        <v>532</v>
      </c>
      <c r="C271" s="5" t="s">
        <v>17</v>
      </c>
      <c r="D271" s="5" t="s">
        <v>17</v>
      </c>
      <c r="E271" s="5" t="s">
        <v>17</v>
      </c>
      <c r="F271" s="5">
        <f t="shared" si="8"/>
        <v>0</v>
      </c>
      <c r="G271" s="5" t="s">
        <v>17</v>
      </c>
      <c r="H271" s="5" t="s">
        <v>17</v>
      </c>
      <c r="I271" s="5">
        <v>0</v>
      </c>
      <c r="J271" s="5">
        <f>+[1]ANTAI!J271+I271</f>
        <v>0</v>
      </c>
      <c r="K271" s="5">
        <f t="shared" si="9"/>
        <v>0</v>
      </c>
      <c r="L271" s="5" t="s">
        <v>17</v>
      </c>
      <c r="M271" s="5" t="s">
        <v>17</v>
      </c>
      <c r="N271" s="5" t="s">
        <v>17</v>
      </c>
      <c r="O271" s="5" t="s">
        <v>17</v>
      </c>
    </row>
    <row r="272" spans="1:15" x14ac:dyDescent="0.2">
      <c r="A272" s="3" t="s">
        <v>533</v>
      </c>
      <c r="B272" s="4" t="s">
        <v>534</v>
      </c>
      <c r="C272" s="5" t="s">
        <v>17</v>
      </c>
      <c r="D272" s="5" t="s">
        <v>17</v>
      </c>
      <c r="E272" s="5" t="s">
        <v>17</v>
      </c>
      <c r="F272" s="5">
        <f t="shared" si="8"/>
        <v>0</v>
      </c>
      <c r="G272" s="5" t="s">
        <v>17</v>
      </c>
      <c r="H272" s="5" t="s">
        <v>17</v>
      </c>
      <c r="I272" s="5">
        <v>0</v>
      </c>
      <c r="J272" s="5">
        <f>+[1]ANTAI!J272+I272</f>
        <v>0</v>
      </c>
      <c r="K272" s="5">
        <f t="shared" si="9"/>
        <v>0</v>
      </c>
      <c r="L272" s="5" t="s">
        <v>17</v>
      </c>
      <c r="M272" s="5" t="s">
        <v>17</v>
      </c>
      <c r="N272" s="5" t="s">
        <v>17</v>
      </c>
      <c r="O272" s="5" t="s">
        <v>17</v>
      </c>
    </row>
    <row r="273" spans="1:15" x14ac:dyDescent="0.2">
      <c r="A273" s="3" t="s">
        <v>535</v>
      </c>
      <c r="B273" s="4" t="s">
        <v>536</v>
      </c>
      <c r="C273" s="5" t="s">
        <v>17</v>
      </c>
      <c r="D273" s="5" t="s">
        <v>17</v>
      </c>
      <c r="E273" s="5" t="s">
        <v>17</v>
      </c>
      <c r="F273" s="5">
        <f t="shared" si="8"/>
        <v>0</v>
      </c>
      <c r="G273" s="5" t="s">
        <v>17</v>
      </c>
      <c r="H273" s="5" t="s">
        <v>17</v>
      </c>
      <c r="I273" s="5">
        <v>0</v>
      </c>
      <c r="J273" s="5">
        <f>+[1]ANTAI!J273+I273</f>
        <v>0</v>
      </c>
      <c r="K273" s="5">
        <f t="shared" si="9"/>
        <v>0</v>
      </c>
      <c r="L273" s="5" t="s">
        <v>17</v>
      </c>
      <c r="M273" s="5" t="s">
        <v>17</v>
      </c>
      <c r="N273" s="5" t="s">
        <v>17</v>
      </c>
      <c r="O273" s="5" t="s">
        <v>17</v>
      </c>
    </row>
    <row r="274" spans="1:15" x14ac:dyDescent="0.2">
      <c r="A274" s="3" t="s">
        <v>537</v>
      </c>
      <c r="B274" s="4" t="s">
        <v>538</v>
      </c>
      <c r="C274" s="5" t="s">
        <v>17</v>
      </c>
      <c r="D274" s="5" t="s">
        <v>17</v>
      </c>
      <c r="E274" s="5" t="s">
        <v>17</v>
      </c>
      <c r="F274" s="5">
        <f t="shared" si="8"/>
        <v>0</v>
      </c>
      <c r="G274" s="5" t="s">
        <v>17</v>
      </c>
      <c r="H274" s="5" t="s">
        <v>17</v>
      </c>
      <c r="I274" s="5">
        <v>0</v>
      </c>
      <c r="J274" s="5">
        <f>+[1]ANTAI!J274+I274</f>
        <v>0</v>
      </c>
      <c r="K274" s="5">
        <f t="shared" si="9"/>
        <v>0</v>
      </c>
      <c r="L274" s="5" t="s">
        <v>17</v>
      </c>
      <c r="M274" s="5" t="s">
        <v>17</v>
      </c>
      <c r="N274" s="5" t="s">
        <v>17</v>
      </c>
      <c r="O274" s="5" t="s">
        <v>17</v>
      </c>
    </row>
    <row r="275" spans="1:15" x14ac:dyDescent="0.2">
      <c r="A275" s="3" t="s">
        <v>539</v>
      </c>
      <c r="B275" s="4" t="s">
        <v>540</v>
      </c>
      <c r="C275" s="5" t="s">
        <v>17</v>
      </c>
      <c r="D275" s="5" t="s">
        <v>17</v>
      </c>
      <c r="E275" s="5" t="s">
        <v>17</v>
      </c>
      <c r="F275" s="5">
        <f t="shared" si="8"/>
        <v>0</v>
      </c>
      <c r="G275" s="5" t="s">
        <v>17</v>
      </c>
      <c r="H275" s="5" t="s">
        <v>17</v>
      </c>
      <c r="I275" s="5">
        <v>0</v>
      </c>
      <c r="J275" s="5">
        <f>+[1]ANTAI!J275+I275</f>
        <v>0</v>
      </c>
      <c r="K275" s="5">
        <f t="shared" si="9"/>
        <v>0</v>
      </c>
      <c r="L275" s="5" t="s">
        <v>17</v>
      </c>
      <c r="M275" s="5" t="s">
        <v>17</v>
      </c>
      <c r="N275" s="5" t="s">
        <v>17</v>
      </c>
      <c r="O275" s="5" t="s">
        <v>17</v>
      </c>
    </row>
    <row r="276" spans="1:15" x14ac:dyDescent="0.2">
      <c r="A276" s="3" t="s">
        <v>541</v>
      </c>
      <c r="B276" s="4" t="s">
        <v>542</v>
      </c>
      <c r="C276" s="5" t="s">
        <v>17</v>
      </c>
      <c r="D276" s="5" t="s">
        <v>17</v>
      </c>
      <c r="E276" s="5" t="s">
        <v>17</v>
      </c>
      <c r="F276" s="5">
        <f t="shared" si="8"/>
        <v>0</v>
      </c>
      <c r="G276" s="5" t="s">
        <v>17</v>
      </c>
      <c r="H276" s="5" t="s">
        <v>17</v>
      </c>
      <c r="I276" s="5">
        <v>0</v>
      </c>
      <c r="J276" s="5">
        <f>+[1]ANTAI!J276+I276</f>
        <v>0</v>
      </c>
      <c r="K276" s="5">
        <f t="shared" si="9"/>
        <v>0</v>
      </c>
      <c r="L276" s="5" t="s">
        <v>17</v>
      </c>
      <c r="M276" s="5" t="s">
        <v>17</v>
      </c>
      <c r="N276" s="5" t="s">
        <v>17</v>
      </c>
      <c r="O276" s="5" t="s">
        <v>17</v>
      </c>
    </row>
    <row r="277" spans="1:15" x14ac:dyDescent="0.2">
      <c r="A277" s="3" t="s">
        <v>543</v>
      </c>
      <c r="B277" s="4" t="s">
        <v>544</v>
      </c>
      <c r="C277" s="5">
        <v>1000</v>
      </c>
      <c r="D277" s="5" t="s">
        <v>17</v>
      </c>
      <c r="E277" s="5" t="s">
        <v>17</v>
      </c>
      <c r="F277" s="5">
        <f t="shared" si="8"/>
        <v>1000</v>
      </c>
      <c r="G277" s="5" t="s">
        <v>17</v>
      </c>
      <c r="H277" s="5" t="s">
        <v>17</v>
      </c>
      <c r="I277" s="5">
        <v>0</v>
      </c>
      <c r="J277" s="5">
        <f>+[1]ANTAI!J277+I277</f>
        <v>0</v>
      </c>
      <c r="K277" s="5">
        <f t="shared" si="9"/>
        <v>1000</v>
      </c>
      <c r="L277" s="5" t="s">
        <v>17</v>
      </c>
      <c r="M277" s="5" t="s">
        <v>17</v>
      </c>
      <c r="N277" s="5" t="s">
        <v>17</v>
      </c>
      <c r="O277" s="5" t="s">
        <v>17</v>
      </c>
    </row>
    <row r="278" spans="1:15" x14ac:dyDescent="0.2">
      <c r="A278" s="3" t="s">
        <v>545</v>
      </c>
      <c r="B278" s="4" t="s">
        <v>546</v>
      </c>
      <c r="C278" s="5" t="s">
        <v>17</v>
      </c>
      <c r="D278" s="5" t="s">
        <v>17</v>
      </c>
      <c r="E278" s="5" t="s">
        <v>17</v>
      </c>
      <c r="F278" s="5">
        <f t="shared" si="8"/>
        <v>0</v>
      </c>
      <c r="G278" s="5" t="s">
        <v>17</v>
      </c>
      <c r="H278" s="5" t="s">
        <v>17</v>
      </c>
      <c r="I278" s="5">
        <v>0</v>
      </c>
      <c r="J278" s="5">
        <f>+[1]ANTAI!J278+I278</f>
        <v>0</v>
      </c>
      <c r="K278" s="5">
        <f t="shared" si="9"/>
        <v>0</v>
      </c>
      <c r="L278" s="5" t="s">
        <v>17</v>
      </c>
      <c r="M278" s="5" t="s">
        <v>17</v>
      </c>
      <c r="N278" s="5" t="s">
        <v>17</v>
      </c>
      <c r="O278" s="5" t="s">
        <v>17</v>
      </c>
    </row>
    <row r="279" spans="1:15" x14ac:dyDescent="0.2">
      <c r="A279" s="3" t="s">
        <v>547</v>
      </c>
      <c r="B279" s="4" t="s">
        <v>548</v>
      </c>
      <c r="C279" s="5" t="s">
        <v>17</v>
      </c>
      <c r="D279" s="5" t="s">
        <v>17</v>
      </c>
      <c r="E279" s="5" t="s">
        <v>17</v>
      </c>
      <c r="F279" s="5">
        <f t="shared" si="8"/>
        <v>0</v>
      </c>
      <c r="G279" s="5" t="s">
        <v>17</v>
      </c>
      <c r="H279" s="5" t="s">
        <v>17</v>
      </c>
      <c r="I279" s="5">
        <v>0</v>
      </c>
      <c r="J279" s="5">
        <f>+[1]ANTAI!J279+I279</f>
        <v>0</v>
      </c>
      <c r="K279" s="5">
        <f t="shared" si="9"/>
        <v>0</v>
      </c>
      <c r="L279" s="5" t="s">
        <v>17</v>
      </c>
      <c r="M279" s="5" t="s">
        <v>17</v>
      </c>
      <c r="N279" s="5" t="s">
        <v>17</v>
      </c>
      <c r="O279" s="5" t="s">
        <v>17</v>
      </c>
    </row>
    <row r="280" spans="1:15" x14ac:dyDescent="0.2">
      <c r="A280" s="3" t="s">
        <v>549</v>
      </c>
      <c r="B280" s="4" t="s">
        <v>550</v>
      </c>
      <c r="C280" s="5">
        <v>3000</v>
      </c>
      <c r="D280" s="5" t="s">
        <v>17</v>
      </c>
      <c r="E280" s="5">
        <v>0</v>
      </c>
      <c r="F280" s="5">
        <f t="shared" si="8"/>
        <v>3000</v>
      </c>
      <c r="G280" s="5" t="s">
        <v>17</v>
      </c>
      <c r="H280" s="5" t="s">
        <v>17</v>
      </c>
      <c r="I280" s="5">
        <v>0</v>
      </c>
      <c r="J280" s="5">
        <f>+[1]ANTAI!J280+I280</f>
        <v>0</v>
      </c>
      <c r="K280" s="5">
        <f t="shared" si="9"/>
        <v>3000</v>
      </c>
      <c r="L280" s="5" t="s">
        <v>17</v>
      </c>
      <c r="M280" s="5" t="s">
        <v>17</v>
      </c>
      <c r="N280" s="5" t="s">
        <v>17</v>
      </c>
      <c r="O280" s="5" t="s">
        <v>17</v>
      </c>
    </row>
    <row r="281" spans="1:15" x14ac:dyDescent="0.2">
      <c r="A281" s="3" t="s">
        <v>551</v>
      </c>
      <c r="B281" s="4" t="s">
        <v>552</v>
      </c>
      <c r="C281" s="5" t="s">
        <v>17</v>
      </c>
      <c r="D281" s="5" t="s">
        <v>17</v>
      </c>
      <c r="E281" s="5" t="s">
        <v>17</v>
      </c>
      <c r="F281" s="5">
        <f t="shared" si="8"/>
        <v>0</v>
      </c>
      <c r="G281" s="5" t="s">
        <v>17</v>
      </c>
      <c r="H281" s="5" t="s">
        <v>17</v>
      </c>
      <c r="I281" s="5">
        <v>0</v>
      </c>
      <c r="J281" s="5">
        <f>+[1]ANTAI!J281+I281</f>
        <v>0</v>
      </c>
      <c r="K281" s="5">
        <f t="shared" si="9"/>
        <v>0</v>
      </c>
      <c r="L281" s="5" t="s">
        <v>17</v>
      </c>
      <c r="M281" s="5" t="s">
        <v>17</v>
      </c>
      <c r="N281" s="5" t="s">
        <v>17</v>
      </c>
      <c r="O281" s="5" t="s">
        <v>17</v>
      </c>
    </row>
    <row r="282" spans="1:15" x14ac:dyDescent="0.2">
      <c r="A282" s="3" t="s">
        <v>553</v>
      </c>
      <c r="B282" s="4" t="s">
        <v>554</v>
      </c>
      <c r="C282" s="5" t="s">
        <v>17</v>
      </c>
      <c r="D282" s="5" t="s">
        <v>17</v>
      </c>
      <c r="E282" s="5" t="s">
        <v>17</v>
      </c>
      <c r="F282" s="5">
        <f t="shared" si="8"/>
        <v>0</v>
      </c>
      <c r="G282" s="5" t="s">
        <v>17</v>
      </c>
      <c r="H282" s="5" t="s">
        <v>17</v>
      </c>
      <c r="I282" s="5">
        <v>0</v>
      </c>
      <c r="J282" s="5">
        <f>+[1]ANTAI!J282+I282</f>
        <v>0</v>
      </c>
      <c r="K282" s="5">
        <f t="shared" si="9"/>
        <v>0</v>
      </c>
      <c r="L282" s="5" t="s">
        <v>17</v>
      </c>
      <c r="M282" s="5" t="s">
        <v>17</v>
      </c>
      <c r="N282" s="5" t="s">
        <v>17</v>
      </c>
      <c r="O282" s="5" t="s">
        <v>17</v>
      </c>
    </row>
    <row r="283" spans="1:15" x14ac:dyDescent="0.2">
      <c r="A283" s="3" t="s">
        <v>555</v>
      </c>
      <c r="B283" s="4" t="s">
        <v>556</v>
      </c>
      <c r="C283" s="5" t="s">
        <v>17</v>
      </c>
      <c r="D283" s="5" t="s">
        <v>17</v>
      </c>
      <c r="E283" s="5" t="s">
        <v>17</v>
      </c>
      <c r="F283" s="5">
        <f t="shared" si="8"/>
        <v>0</v>
      </c>
      <c r="G283" s="5" t="s">
        <v>17</v>
      </c>
      <c r="H283" s="5" t="s">
        <v>17</v>
      </c>
      <c r="I283" s="5">
        <v>0</v>
      </c>
      <c r="J283" s="5">
        <f>+[1]ANTAI!J283+I283</f>
        <v>0</v>
      </c>
      <c r="K283" s="5">
        <f t="shared" si="9"/>
        <v>0</v>
      </c>
      <c r="L283" s="5" t="s">
        <v>17</v>
      </c>
      <c r="M283" s="5" t="s">
        <v>17</v>
      </c>
      <c r="N283" s="5" t="s">
        <v>17</v>
      </c>
      <c r="O283" s="5" t="s">
        <v>17</v>
      </c>
    </row>
    <row r="284" spans="1:15" x14ac:dyDescent="0.2">
      <c r="A284" s="3" t="s">
        <v>557</v>
      </c>
      <c r="B284" s="4" t="s">
        <v>466</v>
      </c>
      <c r="C284" s="5" t="s">
        <v>17</v>
      </c>
      <c r="D284" s="5" t="s">
        <v>17</v>
      </c>
      <c r="E284" s="5" t="s">
        <v>17</v>
      </c>
      <c r="F284" s="5">
        <f t="shared" si="8"/>
        <v>0</v>
      </c>
      <c r="G284" s="5" t="s">
        <v>17</v>
      </c>
      <c r="H284" s="5" t="s">
        <v>17</v>
      </c>
      <c r="I284" s="5">
        <v>0</v>
      </c>
      <c r="J284" s="5">
        <f>+[1]ANTAI!J284+I284</f>
        <v>0</v>
      </c>
      <c r="K284" s="5">
        <f t="shared" si="9"/>
        <v>0</v>
      </c>
      <c r="L284" s="5" t="s">
        <v>17</v>
      </c>
      <c r="M284" s="5" t="s">
        <v>17</v>
      </c>
      <c r="N284" s="5" t="s">
        <v>17</v>
      </c>
      <c r="O284" s="5" t="s">
        <v>17</v>
      </c>
    </row>
    <row r="285" spans="1:15" x14ac:dyDescent="0.2">
      <c r="A285" s="3" t="s">
        <v>558</v>
      </c>
      <c r="B285" s="4" t="s">
        <v>559</v>
      </c>
      <c r="C285" s="5" t="s">
        <v>17</v>
      </c>
      <c r="D285" s="5" t="s">
        <v>17</v>
      </c>
      <c r="E285" s="5" t="s">
        <v>17</v>
      </c>
      <c r="F285" s="5">
        <f t="shared" si="8"/>
        <v>0</v>
      </c>
      <c r="G285" s="5" t="s">
        <v>17</v>
      </c>
      <c r="H285" s="5" t="s">
        <v>17</v>
      </c>
      <c r="I285" s="5">
        <v>0</v>
      </c>
      <c r="J285" s="5">
        <f>+[1]ANTAI!J285+I285</f>
        <v>0</v>
      </c>
      <c r="K285" s="5">
        <f t="shared" si="9"/>
        <v>0</v>
      </c>
      <c r="L285" s="5" t="s">
        <v>17</v>
      </c>
      <c r="M285" s="5" t="s">
        <v>17</v>
      </c>
      <c r="N285" s="5" t="s">
        <v>17</v>
      </c>
      <c r="O285" s="5" t="s">
        <v>17</v>
      </c>
    </row>
    <row r="286" spans="1:15" x14ac:dyDescent="0.2">
      <c r="A286" s="3" t="s">
        <v>560</v>
      </c>
      <c r="B286" s="4" t="s">
        <v>561</v>
      </c>
      <c r="C286" s="5" t="s">
        <v>17</v>
      </c>
      <c r="D286" s="5" t="s">
        <v>17</v>
      </c>
      <c r="E286" s="5" t="s">
        <v>17</v>
      </c>
      <c r="F286" s="5">
        <f t="shared" si="8"/>
        <v>0</v>
      </c>
      <c r="G286" s="5" t="s">
        <v>17</v>
      </c>
      <c r="H286" s="5" t="s">
        <v>17</v>
      </c>
      <c r="I286" s="5">
        <v>0</v>
      </c>
      <c r="J286" s="5">
        <f>+[1]ANTAI!J286+I286</f>
        <v>0</v>
      </c>
      <c r="K286" s="5">
        <f t="shared" si="9"/>
        <v>0</v>
      </c>
      <c r="L286" s="5" t="s">
        <v>17</v>
      </c>
      <c r="M286" s="5" t="s">
        <v>17</v>
      </c>
      <c r="N286" s="5" t="s">
        <v>17</v>
      </c>
      <c r="O286" s="5" t="s">
        <v>17</v>
      </c>
    </row>
    <row r="287" spans="1:15" x14ac:dyDescent="0.2">
      <c r="A287" s="3" t="s">
        <v>562</v>
      </c>
      <c r="B287" s="4" t="s">
        <v>563</v>
      </c>
      <c r="C287" s="5" t="s">
        <v>17</v>
      </c>
      <c r="D287" s="5" t="s">
        <v>17</v>
      </c>
      <c r="E287" s="5" t="s">
        <v>17</v>
      </c>
      <c r="F287" s="5">
        <f t="shared" si="8"/>
        <v>0</v>
      </c>
      <c r="G287" s="5" t="s">
        <v>17</v>
      </c>
      <c r="H287" s="5" t="s">
        <v>17</v>
      </c>
      <c r="I287" s="5">
        <v>0</v>
      </c>
      <c r="J287" s="5">
        <f>+[1]ANTAI!J287+I287</f>
        <v>0</v>
      </c>
      <c r="K287" s="5">
        <f t="shared" si="9"/>
        <v>0</v>
      </c>
      <c r="L287" s="5" t="s">
        <v>17</v>
      </c>
      <c r="M287" s="5" t="s">
        <v>17</v>
      </c>
      <c r="N287" s="5" t="s">
        <v>17</v>
      </c>
      <c r="O287" s="5" t="s">
        <v>17</v>
      </c>
    </row>
    <row r="288" spans="1:15" x14ac:dyDescent="0.2">
      <c r="A288" s="3" t="s">
        <v>564</v>
      </c>
      <c r="B288" s="4" t="s">
        <v>565</v>
      </c>
      <c r="C288" s="5" t="s">
        <v>17</v>
      </c>
      <c r="D288" s="5" t="s">
        <v>17</v>
      </c>
      <c r="E288" s="5" t="s">
        <v>17</v>
      </c>
      <c r="F288" s="5">
        <f t="shared" si="8"/>
        <v>0</v>
      </c>
      <c r="G288" s="5" t="s">
        <v>17</v>
      </c>
      <c r="H288" s="5" t="s">
        <v>17</v>
      </c>
      <c r="I288" s="5">
        <v>0</v>
      </c>
      <c r="J288" s="5">
        <f>+[1]ANTAI!J288+I288</f>
        <v>0</v>
      </c>
      <c r="K288" s="5">
        <f t="shared" si="9"/>
        <v>0</v>
      </c>
      <c r="L288" s="5" t="s">
        <v>17</v>
      </c>
      <c r="M288" s="5" t="s">
        <v>17</v>
      </c>
      <c r="N288" s="5" t="s">
        <v>17</v>
      </c>
      <c r="O288" s="5" t="s">
        <v>17</v>
      </c>
    </row>
    <row r="289" spans="1:15" x14ac:dyDescent="0.2">
      <c r="A289" s="3" t="s">
        <v>566</v>
      </c>
      <c r="B289" s="4" t="s">
        <v>567</v>
      </c>
      <c r="C289" s="5" t="s">
        <v>17</v>
      </c>
      <c r="D289" s="5" t="s">
        <v>17</v>
      </c>
      <c r="E289" s="5" t="s">
        <v>17</v>
      </c>
      <c r="F289" s="5">
        <f t="shared" si="8"/>
        <v>0</v>
      </c>
      <c r="G289" s="5" t="s">
        <v>17</v>
      </c>
      <c r="H289" s="5" t="s">
        <v>17</v>
      </c>
      <c r="I289" s="5">
        <v>0</v>
      </c>
      <c r="J289" s="5">
        <f>+[1]ANTAI!J289+I289</f>
        <v>0</v>
      </c>
      <c r="K289" s="5">
        <f t="shared" si="9"/>
        <v>0</v>
      </c>
      <c r="L289" s="5" t="s">
        <v>17</v>
      </c>
      <c r="M289" s="5" t="s">
        <v>17</v>
      </c>
      <c r="N289" s="5" t="s">
        <v>17</v>
      </c>
      <c r="O289" s="5" t="s">
        <v>17</v>
      </c>
    </row>
    <row r="290" spans="1:15" x14ac:dyDescent="0.2">
      <c r="A290" s="3" t="s">
        <v>568</v>
      </c>
      <c r="B290" s="4" t="s">
        <v>569</v>
      </c>
      <c r="C290" s="5" t="s">
        <v>17</v>
      </c>
      <c r="D290" s="5" t="s">
        <v>17</v>
      </c>
      <c r="E290" s="5" t="s">
        <v>17</v>
      </c>
      <c r="F290" s="5">
        <f t="shared" si="8"/>
        <v>0</v>
      </c>
      <c r="G290" s="5" t="s">
        <v>17</v>
      </c>
      <c r="H290" s="5" t="s">
        <v>17</v>
      </c>
      <c r="I290" s="5">
        <v>0</v>
      </c>
      <c r="J290" s="5">
        <f>+[1]ANTAI!J290+I290</f>
        <v>0</v>
      </c>
      <c r="K290" s="5">
        <f t="shared" si="9"/>
        <v>0</v>
      </c>
      <c r="L290" s="5" t="s">
        <v>17</v>
      </c>
      <c r="M290" s="5" t="s">
        <v>17</v>
      </c>
      <c r="N290" s="5" t="s">
        <v>17</v>
      </c>
      <c r="O290" s="5" t="s">
        <v>17</v>
      </c>
    </row>
    <row r="291" spans="1:15" x14ac:dyDescent="0.2">
      <c r="A291" s="3" t="s">
        <v>570</v>
      </c>
      <c r="B291" s="4" t="s">
        <v>571</v>
      </c>
      <c r="C291" s="5" t="s">
        <v>17</v>
      </c>
      <c r="D291" s="5" t="s">
        <v>17</v>
      </c>
      <c r="E291" s="5" t="s">
        <v>17</v>
      </c>
      <c r="F291" s="5">
        <f t="shared" si="8"/>
        <v>0</v>
      </c>
      <c r="G291" s="5" t="s">
        <v>17</v>
      </c>
      <c r="H291" s="5" t="s">
        <v>17</v>
      </c>
      <c r="I291" s="5">
        <v>0</v>
      </c>
      <c r="J291" s="5">
        <f>+[1]ANTAI!J291+I291</f>
        <v>0</v>
      </c>
      <c r="K291" s="5">
        <f t="shared" si="9"/>
        <v>0</v>
      </c>
      <c r="L291" s="5" t="s">
        <v>17</v>
      </c>
      <c r="M291" s="5" t="s">
        <v>17</v>
      </c>
      <c r="N291" s="5" t="s">
        <v>17</v>
      </c>
      <c r="O291" s="5" t="s">
        <v>17</v>
      </c>
    </row>
    <row r="292" spans="1:15" x14ac:dyDescent="0.2">
      <c r="A292" s="3" t="s">
        <v>572</v>
      </c>
      <c r="B292" s="4" t="s">
        <v>573</v>
      </c>
      <c r="C292" s="5" t="s">
        <v>17</v>
      </c>
      <c r="D292" s="5" t="s">
        <v>17</v>
      </c>
      <c r="E292" s="5" t="s">
        <v>17</v>
      </c>
      <c r="F292" s="5">
        <f t="shared" si="8"/>
        <v>0</v>
      </c>
      <c r="G292" s="5" t="s">
        <v>17</v>
      </c>
      <c r="H292" s="5" t="s">
        <v>17</v>
      </c>
      <c r="I292" s="5">
        <v>0</v>
      </c>
      <c r="J292" s="5">
        <f>+[1]ANTAI!J292+I292</f>
        <v>0</v>
      </c>
      <c r="K292" s="5">
        <f t="shared" si="9"/>
        <v>0</v>
      </c>
      <c r="L292" s="5" t="s">
        <v>17</v>
      </c>
      <c r="M292" s="5" t="s">
        <v>17</v>
      </c>
      <c r="N292" s="5" t="s">
        <v>17</v>
      </c>
      <c r="O292" s="5" t="s">
        <v>17</v>
      </c>
    </row>
    <row r="293" spans="1:15" x14ac:dyDescent="0.2">
      <c r="A293" s="3" t="s">
        <v>574</v>
      </c>
      <c r="B293" s="4" t="s">
        <v>575</v>
      </c>
      <c r="C293" s="5" t="s">
        <v>17</v>
      </c>
      <c r="D293" s="5" t="s">
        <v>17</v>
      </c>
      <c r="E293" s="5" t="s">
        <v>17</v>
      </c>
      <c r="F293" s="5">
        <f t="shared" si="8"/>
        <v>0</v>
      </c>
      <c r="G293" s="5" t="s">
        <v>17</v>
      </c>
      <c r="H293" s="5" t="s">
        <v>17</v>
      </c>
      <c r="I293" s="5">
        <v>0</v>
      </c>
      <c r="J293" s="5">
        <f>+[1]ANTAI!J293+I293</f>
        <v>0</v>
      </c>
      <c r="K293" s="5">
        <f t="shared" si="9"/>
        <v>0</v>
      </c>
      <c r="L293" s="5" t="s">
        <v>17</v>
      </c>
      <c r="M293" s="5" t="s">
        <v>17</v>
      </c>
      <c r="N293" s="5" t="s">
        <v>17</v>
      </c>
      <c r="O293" s="5" t="s">
        <v>17</v>
      </c>
    </row>
    <row r="294" spans="1:15" x14ac:dyDescent="0.2">
      <c r="A294" s="3" t="s">
        <v>576</v>
      </c>
      <c r="B294" s="4" t="s">
        <v>577</v>
      </c>
      <c r="C294" s="5" t="s">
        <v>17</v>
      </c>
      <c r="D294" s="5" t="s">
        <v>17</v>
      </c>
      <c r="E294" s="5" t="s">
        <v>17</v>
      </c>
      <c r="F294" s="5">
        <f t="shared" si="8"/>
        <v>0</v>
      </c>
      <c r="G294" s="5" t="s">
        <v>17</v>
      </c>
      <c r="H294" s="5" t="s">
        <v>17</v>
      </c>
      <c r="I294" s="5">
        <v>0</v>
      </c>
      <c r="J294" s="5">
        <f>+[1]ANTAI!J294+I294</f>
        <v>0</v>
      </c>
      <c r="K294" s="5">
        <f t="shared" si="9"/>
        <v>0</v>
      </c>
      <c r="L294" s="5" t="s">
        <v>17</v>
      </c>
      <c r="M294" s="5" t="s">
        <v>17</v>
      </c>
      <c r="N294" s="5" t="s">
        <v>17</v>
      </c>
      <c r="O294" s="5" t="s">
        <v>17</v>
      </c>
    </row>
    <row r="295" spans="1:15" x14ac:dyDescent="0.2">
      <c r="A295" s="3" t="s">
        <v>578</v>
      </c>
      <c r="B295" s="4" t="s">
        <v>579</v>
      </c>
      <c r="C295" s="5" t="s">
        <v>17</v>
      </c>
      <c r="D295" s="5" t="s">
        <v>17</v>
      </c>
      <c r="E295" s="5" t="s">
        <v>17</v>
      </c>
      <c r="F295" s="5">
        <f t="shared" si="8"/>
        <v>0</v>
      </c>
      <c r="G295" s="5" t="s">
        <v>17</v>
      </c>
      <c r="H295" s="5" t="s">
        <v>17</v>
      </c>
      <c r="I295" s="5">
        <v>0</v>
      </c>
      <c r="J295" s="5">
        <f>+[1]ANTAI!J295+I295</f>
        <v>0</v>
      </c>
      <c r="K295" s="5">
        <f t="shared" si="9"/>
        <v>0</v>
      </c>
      <c r="L295" s="5" t="s">
        <v>17</v>
      </c>
      <c r="M295" s="5" t="s">
        <v>17</v>
      </c>
      <c r="N295" s="5" t="s">
        <v>17</v>
      </c>
      <c r="O295" s="5" t="s">
        <v>17</v>
      </c>
    </row>
    <row r="296" spans="1:15" x14ac:dyDescent="0.2">
      <c r="A296" s="3" t="s">
        <v>580</v>
      </c>
      <c r="B296" s="4" t="s">
        <v>581</v>
      </c>
      <c r="C296" s="5" t="s">
        <v>17</v>
      </c>
      <c r="D296" s="5" t="s">
        <v>17</v>
      </c>
      <c r="E296" s="5" t="s">
        <v>17</v>
      </c>
      <c r="F296" s="5">
        <f t="shared" si="8"/>
        <v>0</v>
      </c>
      <c r="G296" s="5" t="s">
        <v>17</v>
      </c>
      <c r="H296" s="5" t="s">
        <v>17</v>
      </c>
      <c r="I296" s="5">
        <v>0</v>
      </c>
      <c r="J296" s="5">
        <f>+[1]ANTAI!J296+I296</f>
        <v>0</v>
      </c>
      <c r="K296" s="5">
        <f t="shared" si="9"/>
        <v>0</v>
      </c>
      <c r="L296" s="5" t="s">
        <v>17</v>
      </c>
      <c r="M296" s="5" t="s">
        <v>17</v>
      </c>
      <c r="N296" s="5" t="s">
        <v>17</v>
      </c>
      <c r="O296" s="5" t="s">
        <v>17</v>
      </c>
    </row>
    <row r="297" spans="1:15" x14ac:dyDescent="0.2">
      <c r="A297" s="3" t="s">
        <v>582</v>
      </c>
      <c r="B297" s="4" t="s">
        <v>583</v>
      </c>
      <c r="C297" s="5" t="s">
        <v>17</v>
      </c>
      <c r="D297" s="5" t="s">
        <v>17</v>
      </c>
      <c r="E297" s="5" t="s">
        <v>17</v>
      </c>
      <c r="F297" s="5">
        <f t="shared" si="8"/>
        <v>0</v>
      </c>
      <c r="G297" s="5" t="s">
        <v>17</v>
      </c>
      <c r="H297" s="5" t="s">
        <v>17</v>
      </c>
      <c r="I297" s="5">
        <v>0</v>
      </c>
      <c r="J297" s="5">
        <f>+[1]ANTAI!J297+I297</f>
        <v>0</v>
      </c>
      <c r="K297" s="5">
        <f t="shared" si="9"/>
        <v>0</v>
      </c>
      <c r="L297" s="5" t="s">
        <v>17</v>
      </c>
      <c r="M297" s="5" t="s">
        <v>17</v>
      </c>
      <c r="N297" s="5" t="s">
        <v>17</v>
      </c>
      <c r="O297" s="5" t="s">
        <v>17</v>
      </c>
    </row>
    <row r="298" spans="1:15" x14ac:dyDescent="0.2">
      <c r="A298" s="3" t="s">
        <v>584</v>
      </c>
      <c r="B298" s="4" t="s">
        <v>585</v>
      </c>
      <c r="C298" s="5" t="s">
        <v>17</v>
      </c>
      <c r="D298" s="5" t="s">
        <v>17</v>
      </c>
      <c r="E298" s="5" t="s">
        <v>17</v>
      </c>
      <c r="F298" s="5">
        <f t="shared" si="8"/>
        <v>0</v>
      </c>
      <c r="G298" s="5" t="s">
        <v>17</v>
      </c>
      <c r="H298" s="5" t="s">
        <v>17</v>
      </c>
      <c r="I298" s="5">
        <v>0</v>
      </c>
      <c r="J298" s="5">
        <f>+[1]ANTAI!J298+I298</f>
        <v>0</v>
      </c>
      <c r="K298" s="5">
        <f t="shared" si="9"/>
        <v>0</v>
      </c>
      <c r="L298" s="5" t="s">
        <v>17</v>
      </c>
      <c r="M298" s="5" t="s">
        <v>17</v>
      </c>
      <c r="N298" s="5" t="s">
        <v>17</v>
      </c>
      <c r="O298" s="5" t="s">
        <v>17</v>
      </c>
    </row>
    <row r="299" spans="1:15" x14ac:dyDescent="0.2">
      <c r="A299" s="3" t="s">
        <v>586</v>
      </c>
      <c r="B299" s="4" t="s">
        <v>587</v>
      </c>
      <c r="C299" s="5" t="s">
        <v>17</v>
      </c>
      <c r="D299" s="5" t="s">
        <v>17</v>
      </c>
      <c r="E299" s="5" t="s">
        <v>17</v>
      </c>
      <c r="F299" s="5">
        <f t="shared" si="8"/>
        <v>0</v>
      </c>
      <c r="G299" s="5" t="s">
        <v>17</v>
      </c>
      <c r="H299" s="5" t="s">
        <v>17</v>
      </c>
      <c r="I299" s="5">
        <v>0</v>
      </c>
      <c r="J299" s="5">
        <f>+[1]ANTAI!J299+I299</f>
        <v>0</v>
      </c>
      <c r="K299" s="5">
        <f t="shared" si="9"/>
        <v>0</v>
      </c>
      <c r="L299" s="5" t="s">
        <v>17</v>
      </c>
      <c r="M299" s="5" t="s">
        <v>17</v>
      </c>
      <c r="N299" s="5" t="s">
        <v>17</v>
      </c>
      <c r="O299" s="5" t="s">
        <v>17</v>
      </c>
    </row>
    <row r="300" spans="1:15" x14ac:dyDescent="0.2">
      <c r="A300" s="3" t="s">
        <v>588</v>
      </c>
      <c r="B300" s="4" t="s">
        <v>589</v>
      </c>
      <c r="C300" s="5" t="s">
        <v>17</v>
      </c>
      <c r="D300" s="5" t="s">
        <v>17</v>
      </c>
      <c r="E300" s="5" t="s">
        <v>17</v>
      </c>
      <c r="F300" s="5">
        <f t="shared" si="8"/>
        <v>0</v>
      </c>
      <c r="G300" s="5" t="s">
        <v>17</v>
      </c>
      <c r="H300" s="5" t="s">
        <v>17</v>
      </c>
      <c r="I300" s="5">
        <v>0</v>
      </c>
      <c r="J300" s="5">
        <f>+[1]ANTAI!J300+I300</f>
        <v>0</v>
      </c>
      <c r="K300" s="5">
        <f t="shared" si="9"/>
        <v>0</v>
      </c>
      <c r="L300" s="5" t="s">
        <v>17</v>
      </c>
      <c r="M300" s="5" t="s">
        <v>17</v>
      </c>
      <c r="N300" s="5" t="s">
        <v>17</v>
      </c>
      <c r="O300" s="5" t="s">
        <v>17</v>
      </c>
    </row>
    <row r="301" spans="1:15" x14ac:dyDescent="0.2">
      <c r="A301" s="3" t="s">
        <v>590</v>
      </c>
      <c r="B301" s="4" t="s">
        <v>591</v>
      </c>
      <c r="C301" s="5">
        <f>2000+29000</f>
        <v>31000</v>
      </c>
      <c r="D301" s="5" t="s">
        <v>17</v>
      </c>
      <c r="E301" s="5" t="s">
        <v>17</v>
      </c>
      <c r="F301" s="5">
        <f t="shared" si="8"/>
        <v>31000</v>
      </c>
      <c r="G301" s="5" t="s">
        <v>17</v>
      </c>
      <c r="H301" s="5" t="s">
        <v>17</v>
      </c>
      <c r="I301" s="5">
        <v>3055</v>
      </c>
      <c r="J301" s="5">
        <f>+[1]ANTAI!J301+I301</f>
        <v>15779.839999999998</v>
      </c>
      <c r="K301" s="5">
        <f t="shared" si="9"/>
        <v>15220.160000000002</v>
      </c>
      <c r="L301" s="5" t="s">
        <v>17</v>
      </c>
      <c r="M301" s="5" t="s">
        <v>17</v>
      </c>
      <c r="N301" s="5" t="s">
        <v>17</v>
      </c>
      <c r="O301" s="5" t="s">
        <v>17</v>
      </c>
    </row>
    <row r="302" spans="1:15" x14ac:dyDescent="0.2">
      <c r="A302" s="3" t="s">
        <v>592</v>
      </c>
      <c r="B302" s="4" t="s">
        <v>593</v>
      </c>
      <c r="C302" s="5" t="s">
        <v>17</v>
      </c>
      <c r="D302" s="5" t="s">
        <v>17</v>
      </c>
      <c r="E302" s="5" t="s">
        <v>17</v>
      </c>
      <c r="F302" s="5">
        <f t="shared" si="8"/>
        <v>0</v>
      </c>
      <c r="G302" s="5" t="s">
        <v>17</v>
      </c>
      <c r="H302" s="5" t="s">
        <v>17</v>
      </c>
      <c r="I302" s="5">
        <v>0</v>
      </c>
      <c r="J302" s="5">
        <f>+[1]ANTAI!J302+I302</f>
        <v>0</v>
      </c>
      <c r="K302" s="5">
        <f t="shared" si="9"/>
        <v>0</v>
      </c>
      <c r="L302" s="5" t="s">
        <v>17</v>
      </c>
      <c r="M302" s="5" t="s">
        <v>17</v>
      </c>
      <c r="N302" s="5" t="s">
        <v>17</v>
      </c>
      <c r="O302" s="5" t="s">
        <v>17</v>
      </c>
    </row>
    <row r="303" spans="1:15" x14ac:dyDescent="0.2">
      <c r="A303" s="3" t="s">
        <v>594</v>
      </c>
      <c r="B303" s="4" t="s">
        <v>595</v>
      </c>
      <c r="C303" s="5" t="s">
        <v>17</v>
      </c>
      <c r="D303" s="5" t="s">
        <v>17</v>
      </c>
      <c r="E303" s="5" t="s">
        <v>17</v>
      </c>
      <c r="F303" s="5">
        <f t="shared" si="8"/>
        <v>0</v>
      </c>
      <c r="G303" s="5" t="s">
        <v>17</v>
      </c>
      <c r="H303" s="5" t="s">
        <v>17</v>
      </c>
      <c r="I303" s="5">
        <v>0</v>
      </c>
      <c r="J303" s="5">
        <f>+[1]ANTAI!J303+I303</f>
        <v>0</v>
      </c>
      <c r="K303" s="5">
        <f t="shared" si="9"/>
        <v>0</v>
      </c>
      <c r="L303" s="5" t="s">
        <v>17</v>
      </c>
      <c r="M303" s="5" t="s">
        <v>17</v>
      </c>
      <c r="N303" s="5" t="s">
        <v>17</v>
      </c>
      <c r="O303" s="5" t="s">
        <v>17</v>
      </c>
    </row>
    <row r="304" spans="1:15" x14ac:dyDescent="0.2">
      <c r="A304" s="3" t="s">
        <v>596</v>
      </c>
      <c r="B304" s="4" t="s">
        <v>597</v>
      </c>
      <c r="C304" s="5" t="s">
        <v>17</v>
      </c>
      <c r="D304" s="5" t="s">
        <v>17</v>
      </c>
      <c r="E304" s="5" t="s">
        <v>17</v>
      </c>
      <c r="F304" s="5">
        <f t="shared" si="8"/>
        <v>0</v>
      </c>
      <c r="G304" s="5" t="s">
        <v>17</v>
      </c>
      <c r="H304" s="5" t="s">
        <v>17</v>
      </c>
      <c r="I304" s="5">
        <v>0</v>
      </c>
      <c r="J304" s="5">
        <f>+[1]ANTAI!J304+I304</f>
        <v>0</v>
      </c>
      <c r="K304" s="5">
        <f t="shared" si="9"/>
        <v>0</v>
      </c>
      <c r="L304" s="5" t="s">
        <v>17</v>
      </c>
      <c r="M304" s="5" t="s">
        <v>17</v>
      </c>
      <c r="N304" s="5" t="s">
        <v>17</v>
      </c>
      <c r="O304" s="5" t="s">
        <v>17</v>
      </c>
    </row>
    <row r="305" spans="1:15" x14ac:dyDescent="0.2">
      <c r="A305" s="3" t="s">
        <v>598</v>
      </c>
      <c r="B305" s="4" t="s">
        <v>599</v>
      </c>
      <c r="C305" s="5">
        <f>150+7000+500+900</f>
        <v>8550</v>
      </c>
      <c r="D305" s="5" t="s">
        <v>17</v>
      </c>
      <c r="E305" s="5">
        <v>0</v>
      </c>
      <c r="F305" s="5">
        <f t="shared" si="8"/>
        <v>8550</v>
      </c>
      <c r="G305" s="5" t="s">
        <v>17</v>
      </c>
      <c r="H305" s="5" t="s">
        <v>17</v>
      </c>
      <c r="I305" s="5">
        <v>0</v>
      </c>
      <c r="J305" s="5">
        <f>+[1]ANTAI!J305+I305</f>
        <v>0</v>
      </c>
      <c r="K305" s="5">
        <f t="shared" si="9"/>
        <v>8550</v>
      </c>
      <c r="L305" s="5" t="s">
        <v>17</v>
      </c>
      <c r="M305" s="5" t="s">
        <v>17</v>
      </c>
      <c r="N305" s="5" t="s">
        <v>17</v>
      </c>
      <c r="O305" s="5" t="s">
        <v>17</v>
      </c>
    </row>
    <row r="306" spans="1:15" x14ac:dyDescent="0.2">
      <c r="A306" s="3" t="s">
        <v>600</v>
      </c>
      <c r="B306" s="4" t="s">
        <v>601</v>
      </c>
      <c r="C306" s="5" t="s">
        <v>17</v>
      </c>
      <c r="D306" s="5" t="s">
        <v>17</v>
      </c>
      <c r="E306" s="5" t="s">
        <v>17</v>
      </c>
      <c r="F306" s="5">
        <f t="shared" si="8"/>
        <v>0</v>
      </c>
      <c r="G306" s="5" t="s">
        <v>17</v>
      </c>
      <c r="H306" s="5" t="s">
        <v>17</v>
      </c>
      <c r="I306" s="5">
        <v>0</v>
      </c>
      <c r="J306" s="5">
        <f>+[1]ANTAI!J306+I306</f>
        <v>0</v>
      </c>
      <c r="K306" s="5">
        <f t="shared" si="9"/>
        <v>0</v>
      </c>
      <c r="L306" s="5" t="s">
        <v>17</v>
      </c>
      <c r="M306" s="5" t="s">
        <v>17</v>
      </c>
      <c r="N306" s="5" t="s">
        <v>17</v>
      </c>
      <c r="O306" s="5" t="s">
        <v>17</v>
      </c>
    </row>
    <row r="307" spans="1:15" x14ac:dyDescent="0.2">
      <c r="A307" s="3" t="s">
        <v>602</v>
      </c>
      <c r="B307" s="4" t="s">
        <v>603</v>
      </c>
      <c r="C307" s="5" t="s">
        <v>17</v>
      </c>
      <c r="D307" s="5" t="s">
        <v>17</v>
      </c>
      <c r="E307" s="5" t="s">
        <v>17</v>
      </c>
      <c r="F307" s="5">
        <f t="shared" si="8"/>
        <v>0</v>
      </c>
      <c r="G307" s="5" t="s">
        <v>17</v>
      </c>
      <c r="H307" s="5" t="s">
        <v>17</v>
      </c>
      <c r="I307" s="5">
        <v>0</v>
      </c>
      <c r="J307" s="5">
        <f>+[1]ANTAI!J307+I307</f>
        <v>0</v>
      </c>
      <c r="K307" s="5">
        <f t="shared" si="9"/>
        <v>0</v>
      </c>
      <c r="L307" s="5" t="s">
        <v>17</v>
      </c>
      <c r="M307" s="5" t="s">
        <v>17</v>
      </c>
      <c r="N307" s="5" t="s">
        <v>17</v>
      </c>
      <c r="O307" s="5" t="s">
        <v>17</v>
      </c>
    </row>
    <row r="308" spans="1:15" x14ac:dyDescent="0.2">
      <c r="A308" s="3" t="s">
        <v>604</v>
      </c>
      <c r="B308" s="4" t="s">
        <v>605</v>
      </c>
      <c r="C308" s="5" t="s">
        <v>17</v>
      </c>
      <c r="D308" s="5" t="s">
        <v>17</v>
      </c>
      <c r="E308" s="5" t="s">
        <v>17</v>
      </c>
      <c r="F308" s="5">
        <f t="shared" si="8"/>
        <v>0</v>
      </c>
      <c r="G308" s="5" t="s">
        <v>17</v>
      </c>
      <c r="H308" s="5" t="s">
        <v>17</v>
      </c>
      <c r="I308" s="5">
        <v>0</v>
      </c>
      <c r="J308" s="5">
        <f>+[1]ANTAI!J308+I308</f>
        <v>0</v>
      </c>
      <c r="K308" s="5">
        <f t="shared" si="9"/>
        <v>0</v>
      </c>
      <c r="L308" s="5" t="s">
        <v>17</v>
      </c>
      <c r="M308" s="5" t="s">
        <v>17</v>
      </c>
      <c r="N308" s="5" t="s">
        <v>17</v>
      </c>
      <c r="O308" s="5" t="s">
        <v>17</v>
      </c>
    </row>
    <row r="309" spans="1:15" x14ac:dyDescent="0.2">
      <c r="A309" s="3" t="s">
        <v>606</v>
      </c>
      <c r="B309" s="4" t="s">
        <v>607</v>
      </c>
      <c r="C309" s="5">
        <f>500+800+350+250+300</f>
        <v>2200</v>
      </c>
      <c r="D309" s="5" t="s">
        <v>17</v>
      </c>
      <c r="E309" s="5">
        <v>0</v>
      </c>
      <c r="F309" s="5">
        <f t="shared" si="8"/>
        <v>2200</v>
      </c>
      <c r="G309" s="5" t="s">
        <v>17</v>
      </c>
      <c r="H309" s="5" t="s">
        <v>17</v>
      </c>
      <c r="I309" s="5">
        <v>0</v>
      </c>
      <c r="J309" s="5">
        <f>+[1]ANTAI!J309+I309</f>
        <v>0</v>
      </c>
      <c r="K309" s="5">
        <f t="shared" si="9"/>
        <v>2200</v>
      </c>
      <c r="L309" s="5" t="s">
        <v>17</v>
      </c>
      <c r="M309" s="5" t="s">
        <v>17</v>
      </c>
      <c r="N309" s="5" t="s">
        <v>17</v>
      </c>
      <c r="O309" s="5" t="s">
        <v>17</v>
      </c>
    </row>
    <row r="310" spans="1:15" x14ac:dyDescent="0.2">
      <c r="A310" s="3" t="s">
        <v>608</v>
      </c>
      <c r="B310" s="4" t="s">
        <v>609</v>
      </c>
      <c r="C310" s="5">
        <v>0</v>
      </c>
      <c r="D310" s="5" t="s">
        <v>17</v>
      </c>
      <c r="E310" s="5" t="s">
        <v>17</v>
      </c>
      <c r="F310" s="5">
        <f t="shared" si="8"/>
        <v>0</v>
      </c>
      <c r="G310" s="5" t="s">
        <v>17</v>
      </c>
      <c r="H310" s="5" t="s">
        <v>17</v>
      </c>
      <c r="I310" s="5">
        <v>0</v>
      </c>
      <c r="J310" s="5">
        <f>+[1]ANTAI!J310+I310</f>
        <v>0</v>
      </c>
      <c r="K310" s="5">
        <f t="shared" si="9"/>
        <v>0</v>
      </c>
      <c r="L310" s="5" t="s">
        <v>17</v>
      </c>
      <c r="M310" s="5" t="s">
        <v>17</v>
      </c>
      <c r="N310" s="5" t="s">
        <v>17</v>
      </c>
      <c r="O310" s="5" t="s">
        <v>17</v>
      </c>
    </row>
    <row r="311" spans="1:15" x14ac:dyDescent="0.2">
      <c r="A311" s="3" t="s">
        <v>610</v>
      </c>
      <c r="B311" s="4" t="s">
        <v>611</v>
      </c>
      <c r="C311" s="5" t="s">
        <v>17</v>
      </c>
      <c r="D311" s="5" t="s">
        <v>17</v>
      </c>
      <c r="E311" s="5" t="s">
        <v>17</v>
      </c>
      <c r="F311" s="5">
        <f t="shared" si="8"/>
        <v>0</v>
      </c>
      <c r="G311" s="5" t="s">
        <v>17</v>
      </c>
      <c r="H311" s="5" t="s">
        <v>17</v>
      </c>
      <c r="I311" s="5">
        <v>0</v>
      </c>
      <c r="J311" s="5">
        <f>+[1]ANTAI!J311+I311</f>
        <v>0</v>
      </c>
      <c r="K311" s="5">
        <f t="shared" si="9"/>
        <v>0</v>
      </c>
      <c r="L311" s="5" t="s">
        <v>17</v>
      </c>
      <c r="M311" s="5" t="s">
        <v>17</v>
      </c>
      <c r="N311" s="5" t="s">
        <v>17</v>
      </c>
      <c r="O311" s="5" t="s">
        <v>17</v>
      </c>
    </row>
    <row r="312" spans="1:15" x14ac:dyDescent="0.2">
      <c r="A312" s="3" t="s">
        <v>612</v>
      </c>
      <c r="B312" s="4" t="s">
        <v>613</v>
      </c>
      <c r="C312" s="5" t="s">
        <v>17</v>
      </c>
      <c r="D312" s="5" t="s">
        <v>17</v>
      </c>
      <c r="E312" s="5" t="s">
        <v>17</v>
      </c>
      <c r="F312" s="5">
        <f t="shared" si="8"/>
        <v>0</v>
      </c>
      <c r="G312" s="5" t="s">
        <v>17</v>
      </c>
      <c r="H312" s="5" t="s">
        <v>17</v>
      </c>
      <c r="I312" s="5">
        <v>0</v>
      </c>
      <c r="J312" s="5">
        <f>+[1]ANTAI!J312+I312</f>
        <v>0</v>
      </c>
      <c r="K312" s="5">
        <f t="shared" si="9"/>
        <v>0</v>
      </c>
      <c r="L312" s="5" t="s">
        <v>17</v>
      </c>
      <c r="M312" s="5" t="s">
        <v>17</v>
      </c>
      <c r="N312" s="5" t="s">
        <v>17</v>
      </c>
      <c r="O312" s="5" t="s">
        <v>17</v>
      </c>
    </row>
    <row r="313" spans="1:15" x14ac:dyDescent="0.2">
      <c r="A313" s="3" t="s">
        <v>614</v>
      </c>
      <c r="B313" s="4" t="s">
        <v>615</v>
      </c>
      <c r="C313" s="5" t="s">
        <v>17</v>
      </c>
      <c r="D313" s="5" t="s">
        <v>17</v>
      </c>
      <c r="E313" s="5" t="s">
        <v>17</v>
      </c>
      <c r="F313" s="5">
        <f t="shared" si="8"/>
        <v>0</v>
      </c>
      <c r="G313" s="5" t="s">
        <v>17</v>
      </c>
      <c r="H313" s="5" t="s">
        <v>17</v>
      </c>
      <c r="I313" s="5">
        <v>0</v>
      </c>
      <c r="J313" s="5">
        <f>+[1]ANTAI!J313+I313</f>
        <v>0</v>
      </c>
      <c r="K313" s="5">
        <f t="shared" si="9"/>
        <v>0</v>
      </c>
      <c r="L313" s="5" t="s">
        <v>17</v>
      </c>
      <c r="M313" s="5" t="s">
        <v>17</v>
      </c>
      <c r="N313" s="5" t="s">
        <v>17</v>
      </c>
      <c r="O313" s="5" t="s">
        <v>17</v>
      </c>
    </row>
    <row r="314" spans="1:15" x14ac:dyDescent="0.2">
      <c r="A314" s="3" t="s">
        <v>616</v>
      </c>
      <c r="B314" s="4" t="s">
        <v>617</v>
      </c>
      <c r="C314" s="5">
        <f>1000+600</f>
        <v>1600</v>
      </c>
      <c r="D314" s="5" t="s">
        <v>17</v>
      </c>
      <c r="E314" s="5" t="s">
        <v>17</v>
      </c>
      <c r="F314" s="5">
        <f t="shared" si="8"/>
        <v>1600</v>
      </c>
      <c r="G314" s="5" t="s">
        <v>17</v>
      </c>
      <c r="H314" s="5" t="s">
        <v>17</v>
      </c>
      <c r="I314" s="5">
        <v>0</v>
      </c>
      <c r="J314" s="5">
        <f>+[1]ANTAI!J314+I314</f>
        <v>0</v>
      </c>
      <c r="K314" s="5">
        <f t="shared" si="9"/>
        <v>1600</v>
      </c>
      <c r="L314" s="5" t="s">
        <v>17</v>
      </c>
      <c r="M314" s="5" t="s">
        <v>17</v>
      </c>
      <c r="N314" s="5" t="s">
        <v>17</v>
      </c>
      <c r="O314" s="5" t="s">
        <v>17</v>
      </c>
    </row>
    <row r="315" spans="1:15" x14ac:dyDescent="0.2">
      <c r="A315" s="3" t="s">
        <v>618</v>
      </c>
      <c r="B315" s="4" t="s">
        <v>619</v>
      </c>
      <c r="C315" s="5" t="s">
        <v>17</v>
      </c>
      <c r="D315" s="5" t="s">
        <v>17</v>
      </c>
      <c r="E315" s="5" t="s">
        <v>17</v>
      </c>
      <c r="F315" s="5">
        <f t="shared" si="8"/>
        <v>0</v>
      </c>
      <c r="G315" s="5" t="s">
        <v>17</v>
      </c>
      <c r="H315" s="5" t="s">
        <v>17</v>
      </c>
      <c r="I315" s="5">
        <v>0</v>
      </c>
      <c r="J315" s="5">
        <f>+[1]ANTAI!J315+I315</f>
        <v>0</v>
      </c>
      <c r="K315" s="5">
        <f t="shared" si="9"/>
        <v>0</v>
      </c>
      <c r="L315" s="5" t="s">
        <v>17</v>
      </c>
      <c r="M315" s="5" t="s">
        <v>17</v>
      </c>
      <c r="N315" s="5" t="s">
        <v>17</v>
      </c>
      <c r="O315" s="5" t="s">
        <v>17</v>
      </c>
    </row>
    <row r="316" spans="1:15" x14ac:dyDescent="0.2">
      <c r="A316" s="3" t="s">
        <v>620</v>
      </c>
      <c r="B316" s="4" t="s">
        <v>621</v>
      </c>
      <c r="C316" s="5" t="s">
        <v>17</v>
      </c>
      <c r="D316" s="5" t="s">
        <v>17</v>
      </c>
      <c r="E316" s="5" t="s">
        <v>17</v>
      </c>
      <c r="F316" s="5">
        <f t="shared" si="8"/>
        <v>0</v>
      </c>
      <c r="G316" s="5" t="s">
        <v>17</v>
      </c>
      <c r="H316" s="5" t="s">
        <v>17</v>
      </c>
      <c r="I316" s="5">
        <v>0</v>
      </c>
      <c r="J316" s="5">
        <f>+[1]ANTAI!J316+I316</f>
        <v>0</v>
      </c>
      <c r="K316" s="5">
        <f t="shared" si="9"/>
        <v>0</v>
      </c>
      <c r="L316" s="5" t="s">
        <v>17</v>
      </c>
      <c r="M316" s="5" t="s">
        <v>17</v>
      </c>
      <c r="N316" s="5" t="s">
        <v>17</v>
      </c>
      <c r="O316" s="5" t="s">
        <v>17</v>
      </c>
    </row>
    <row r="317" spans="1:15" x14ac:dyDescent="0.2">
      <c r="A317" s="3" t="s">
        <v>622</v>
      </c>
      <c r="B317" s="4" t="s">
        <v>623</v>
      </c>
      <c r="C317" s="5" t="s">
        <v>17</v>
      </c>
      <c r="D317" s="5" t="s">
        <v>17</v>
      </c>
      <c r="E317" s="5" t="s">
        <v>17</v>
      </c>
      <c r="F317" s="5">
        <f t="shared" si="8"/>
        <v>0</v>
      </c>
      <c r="G317" s="5" t="s">
        <v>17</v>
      </c>
      <c r="H317" s="5" t="s">
        <v>17</v>
      </c>
      <c r="I317" s="5">
        <v>0</v>
      </c>
      <c r="J317" s="5">
        <f>+[1]ANTAI!J317+I317</f>
        <v>0</v>
      </c>
      <c r="K317" s="5">
        <f t="shared" si="9"/>
        <v>0</v>
      </c>
      <c r="L317" s="5" t="s">
        <v>17</v>
      </c>
      <c r="M317" s="5" t="s">
        <v>17</v>
      </c>
      <c r="N317" s="5" t="s">
        <v>17</v>
      </c>
      <c r="O317" s="5" t="s">
        <v>17</v>
      </c>
    </row>
    <row r="318" spans="1:15" x14ac:dyDescent="0.2">
      <c r="A318" s="3" t="s">
        <v>624</v>
      </c>
      <c r="B318" s="4" t="s">
        <v>625</v>
      </c>
      <c r="C318" s="5" t="s">
        <v>17</v>
      </c>
      <c r="D318" s="5" t="s">
        <v>17</v>
      </c>
      <c r="E318" s="5" t="s">
        <v>17</v>
      </c>
      <c r="F318" s="5">
        <f t="shared" si="8"/>
        <v>0</v>
      </c>
      <c r="G318" s="5" t="s">
        <v>17</v>
      </c>
      <c r="H318" s="5" t="s">
        <v>17</v>
      </c>
      <c r="I318" s="5">
        <v>0</v>
      </c>
      <c r="J318" s="5">
        <f>+[1]ANTAI!J318+I318</f>
        <v>0</v>
      </c>
      <c r="K318" s="5">
        <f t="shared" si="9"/>
        <v>0</v>
      </c>
      <c r="L318" s="5" t="s">
        <v>17</v>
      </c>
      <c r="M318" s="5" t="s">
        <v>17</v>
      </c>
      <c r="N318" s="5" t="s">
        <v>17</v>
      </c>
      <c r="O318" s="5" t="s">
        <v>17</v>
      </c>
    </row>
    <row r="319" spans="1:15" x14ac:dyDescent="0.2">
      <c r="A319" s="3" t="s">
        <v>626</v>
      </c>
      <c r="B319" s="4" t="s">
        <v>627</v>
      </c>
      <c r="C319" s="5">
        <v>500</v>
      </c>
      <c r="D319" s="5" t="s">
        <v>17</v>
      </c>
      <c r="E319" s="5" t="s">
        <v>17</v>
      </c>
      <c r="F319" s="5">
        <f t="shared" si="8"/>
        <v>500</v>
      </c>
      <c r="G319" s="5" t="s">
        <v>17</v>
      </c>
      <c r="H319" s="5" t="s">
        <v>17</v>
      </c>
      <c r="I319" s="5">
        <v>0</v>
      </c>
      <c r="J319" s="5">
        <f>+[1]ANTAI!J319+I319</f>
        <v>0</v>
      </c>
      <c r="K319" s="5">
        <f t="shared" si="9"/>
        <v>500</v>
      </c>
      <c r="L319" s="5" t="s">
        <v>17</v>
      </c>
      <c r="M319" s="5" t="s">
        <v>17</v>
      </c>
      <c r="N319" s="5" t="s">
        <v>17</v>
      </c>
      <c r="O319" s="5" t="s">
        <v>17</v>
      </c>
    </row>
    <row r="320" spans="1:15" x14ac:dyDescent="0.2">
      <c r="A320" s="3" t="s">
        <v>628</v>
      </c>
      <c r="B320" s="4" t="s">
        <v>629</v>
      </c>
      <c r="C320" s="5" t="s">
        <v>17</v>
      </c>
      <c r="D320" s="5" t="s">
        <v>17</v>
      </c>
      <c r="E320" s="5" t="s">
        <v>17</v>
      </c>
      <c r="F320" s="5">
        <f t="shared" si="8"/>
        <v>0</v>
      </c>
      <c r="G320" s="5" t="s">
        <v>17</v>
      </c>
      <c r="H320" s="5" t="s">
        <v>17</v>
      </c>
      <c r="I320" s="5">
        <v>0</v>
      </c>
      <c r="J320" s="5">
        <f>+[1]ANTAI!J320+I320</f>
        <v>0</v>
      </c>
      <c r="K320" s="5">
        <f t="shared" si="9"/>
        <v>0</v>
      </c>
      <c r="L320" s="5" t="s">
        <v>17</v>
      </c>
      <c r="M320" s="5" t="s">
        <v>17</v>
      </c>
      <c r="N320" s="5" t="s">
        <v>17</v>
      </c>
      <c r="O320" s="5" t="s">
        <v>17</v>
      </c>
    </row>
    <row r="321" spans="1:15" x14ac:dyDescent="0.2">
      <c r="A321" s="3" t="s">
        <v>630</v>
      </c>
      <c r="B321" s="4" t="s">
        <v>412</v>
      </c>
      <c r="C321" s="5">
        <v>10000</v>
      </c>
      <c r="D321" s="5" t="s">
        <v>17</v>
      </c>
      <c r="E321" s="5" t="s">
        <v>17</v>
      </c>
      <c r="F321" s="5">
        <f t="shared" si="8"/>
        <v>10000</v>
      </c>
      <c r="G321" s="5" t="s">
        <v>17</v>
      </c>
      <c r="H321" s="5" t="s">
        <v>17</v>
      </c>
      <c r="I321" s="5">
        <v>1631.05</v>
      </c>
      <c r="J321" s="5">
        <f>+[1]ANTAI!J321+I321</f>
        <v>7999.05</v>
      </c>
      <c r="K321" s="5">
        <f t="shared" si="9"/>
        <v>2000.9499999999998</v>
      </c>
      <c r="L321" s="5" t="s">
        <v>17</v>
      </c>
      <c r="M321" s="5" t="s">
        <v>17</v>
      </c>
      <c r="N321" s="5" t="s">
        <v>17</v>
      </c>
      <c r="O321" s="5" t="s">
        <v>17</v>
      </c>
    </row>
    <row r="322" spans="1:15" x14ac:dyDescent="0.2">
      <c r="A322" s="3" t="s">
        <v>631</v>
      </c>
      <c r="B322" s="4" t="s">
        <v>632</v>
      </c>
      <c r="C322" s="5" t="s">
        <v>17</v>
      </c>
      <c r="D322" s="5" t="s">
        <v>17</v>
      </c>
      <c r="E322" s="5" t="s">
        <v>17</v>
      </c>
      <c r="F322" s="5">
        <f t="shared" si="8"/>
        <v>0</v>
      </c>
      <c r="G322" s="5" t="s">
        <v>17</v>
      </c>
      <c r="H322" s="5" t="s">
        <v>17</v>
      </c>
      <c r="I322" s="5">
        <v>0</v>
      </c>
      <c r="J322" s="5">
        <f>+[1]ANTAI!J322+I322</f>
        <v>0</v>
      </c>
      <c r="K322" s="5">
        <f t="shared" si="9"/>
        <v>0</v>
      </c>
      <c r="L322" s="5" t="s">
        <v>17</v>
      </c>
      <c r="M322" s="5" t="s">
        <v>17</v>
      </c>
      <c r="N322" s="5" t="s">
        <v>17</v>
      </c>
      <c r="O322" s="5" t="s">
        <v>17</v>
      </c>
    </row>
    <row r="323" spans="1:15" x14ac:dyDescent="0.2">
      <c r="A323" s="3" t="s">
        <v>633</v>
      </c>
      <c r="B323" s="4" t="s">
        <v>634</v>
      </c>
      <c r="C323" s="5" t="s">
        <v>17</v>
      </c>
      <c r="D323" s="5" t="s">
        <v>17</v>
      </c>
      <c r="E323" s="5" t="s">
        <v>17</v>
      </c>
      <c r="F323" s="5">
        <f t="shared" ref="F323:F386" si="10">+C323+D323-E323</f>
        <v>0</v>
      </c>
      <c r="G323" s="5" t="s">
        <v>17</v>
      </c>
      <c r="H323" s="5" t="s">
        <v>17</v>
      </c>
      <c r="I323" s="5">
        <v>0</v>
      </c>
      <c r="J323" s="5">
        <f>+[1]ANTAI!J323+I323</f>
        <v>0</v>
      </c>
      <c r="K323" s="5">
        <f t="shared" si="9"/>
        <v>0</v>
      </c>
      <c r="L323" s="5" t="s">
        <v>17</v>
      </c>
      <c r="M323" s="5" t="s">
        <v>17</v>
      </c>
      <c r="N323" s="5" t="s">
        <v>17</v>
      </c>
      <c r="O323" s="5" t="s">
        <v>17</v>
      </c>
    </row>
    <row r="324" spans="1:15" x14ac:dyDescent="0.2">
      <c r="A324" s="3" t="s">
        <v>635</v>
      </c>
      <c r="B324" s="4" t="s">
        <v>636</v>
      </c>
      <c r="C324" s="5" t="s">
        <v>17</v>
      </c>
      <c r="D324" s="5" t="s">
        <v>17</v>
      </c>
      <c r="E324" s="5" t="s">
        <v>17</v>
      </c>
      <c r="F324" s="5">
        <f t="shared" si="10"/>
        <v>0</v>
      </c>
      <c r="G324" s="5" t="s">
        <v>17</v>
      </c>
      <c r="H324" s="5" t="s">
        <v>17</v>
      </c>
      <c r="I324" s="5">
        <v>0</v>
      </c>
      <c r="J324" s="5">
        <f>+[1]ANTAI!J324+I324</f>
        <v>0</v>
      </c>
      <c r="K324" s="5">
        <f t="shared" ref="K324:K387" si="11">F324-J324</f>
        <v>0</v>
      </c>
      <c r="L324" s="5" t="s">
        <v>17</v>
      </c>
      <c r="M324" s="5" t="s">
        <v>17</v>
      </c>
      <c r="N324" s="5" t="s">
        <v>17</v>
      </c>
      <c r="O324" s="5" t="s">
        <v>17</v>
      </c>
    </row>
    <row r="325" spans="1:15" x14ac:dyDescent="0.2">
      <c r="A325" s="3" t="s">
        <v>637</v>
      </c>
      <c r="B325" s="4" t="s">
        <v>638</v>
      </c>
      <c r="C325" s="5" t="s">
        <v>17</v>
      </c>
      <c r="D325" s="5" t="s">
        <v>17</v>
      </c>
      <c r="E325" s="5" t="s">
        <v>17</v>
      </c>
      <c r="F325" s="5">
        <f t="shared" si="10"/>
        <v>0</v>
      </c>
      <c r="G325" s="5" t="s">
        <v>17</v>
      </c>
      <c r="H325" s="5" t="s">
        <v>17</v>
      </c>
      <c r="I325" s="5">
        <v>0</v>
      </c>
      <c r="J325" s="5">
        <f>+[1]ANTAI!J325+I325</f>
        <v>0</v>
      </c>
      <c r="K325" s="5">
        <f t="shared" si="11"/>
        <v>0</v>
      </c>
      <c r="L325" s="5" t="s">
        <v>17</v>
      </c>
      <c r="M325" s="5" t="s">
        <v>17</v>
      </c>
      <c r="N325" s="5" t="s">
        <v>17</v>
      </c>
      <c r="O325" s="5" t="s">
        <v>17</v>
      </c>
    </row>
    <row r="326" spans="1:15" x14ac:dyDescent="0.2">
      <c r="A326" s="3" t="s">
        <v>639</v>
      </c>
      <c r="B326" s="4" t="s">
        <v>640</v>
      </c>
      <c r="C326" s="5">
        <v>366674.85</v>
      </c>
      <c r="D326" s="5" t="s">
        <v>17</v>
      </c>
      <c r="E326" s="5" t="s">
        <v>17</v>
      </c>
      <c r="F326" s="5">
        <f t="shared" si="10"/>
        <v>366674.85</v>
      </c>
      <c r="G326" s="5" t="s">
        <v>17</v>
      </c>
      <c r="H326" s="5" t="s">
        <v>17</v>
      </c>
      <c r="I326" s="5">
        <v>14400</v>
      </c>
      <c r="J326" s="5">
        <f>+[1]ANTAI!J326+I326</f>
        <v>154274.85</v>
      </c>
      <c r="K326" s="5">
        <f t="shared" si="11"/>
        <v>212399.99999999997</v>
      </c>
      <c r="L326" s="5" t="s">
        <v>17</v>
      </c>
      <c r="M326" s="5" t="s">
        <v>17</v>
      </c>
      <c r="N326" s="5" t="s">
        <v>17</v>
      </c>
      <c r="O326" s="5" t="s">
        <v>17</v>
      </c>
    </row>
    <row r="327" spans="1:15" x14ac:dyDescent="0.2">
      <c r="A327" s="3" t="s">
        <v>641</v>
      </c>
      <c r="B327" s="4" t="s">
        <v>642</v>
      </c>
      <c r="C327" s="5" t="s">
        <v>17</v>
      </c>
      <c r="D327" s="5" t="s">
        <v>17</v>
      </c>
      <c r="E327" s="5" t="s">
        <v>17</v>
      </c>
      <c r="F327" s="5">
        <f t="shared" si="10"/>
        <v>0</v>
      </c>
      <c r="G327" s="5" t="s">
        <v>17</v>
      </c>
      <c r="H327" s="5" t="s">
        <v>17</v>
      </c>
      <c r="I327" s="5">
        <v>0</v>
      </c>
      <c r="J327" s="5">
        <f>+[1]ANTAI!J327+I327</f>
        <v>0</v>
      </c>
      <c r="K327" s="5">
        <f t="shared" si="11"/>
        <v>0</v>
      </c>
      <c r="L327" s="5" t="s">
        <v>17</v>
      </c>
      <c r="M327" s="5" t="s">
        <v>17</v>
      </c>
      <c r="N327" s="5" t="s">
        <v>17</v>
      </c>
      <c r="O327" s="5" t="s">
        <v>17</v>
      </c>
    </row>
    <row r="328" spans="1:15" x14ac:dyDescent="0.2">
      <c r="A328" s="3" t="s">
        <v>643</v>
      </c>
      <c r="B328" s="4" t="s">
        <v>644</v>
      </c>
      <c r="C328" s="5" t="s">
        <v>17</v>
      </c>
      <c r="D328" s="5" t="s">
        <v>17</v>
      </c>
      <c r="E328" s="5" t="s">
        <v>17</v>
      </c>
      <c r="F328" s="5">
        <f t="shared" si="10"/>
        <v>0</v>
      </c>
      <c r="G328" s="5" t="s">
        <v>17</v>
      </c>
      <c r="H328" s="5" t="s">
        <v>17</v>
      </c>
      <c r="I328" s="5">
        <v>0</v>
      </c>
      <c r="J328" s="5">
        <f>+[1]ANTAI!J328+I328</f>
        <v>0</v>
      </c>
      <c r="K328" s="5">
        <f t="shared" si="11"/>
        <v>0</v>
      </c>
      <c r="L328" s="5" t="s">
        <v>17</v>
      </c>
      <c r="M328" s="5" t="s">
        <v>17</v>
      </c>
      <c r="N328" s="5" t="s">
        <v>17</v>
      </c>
      <c r="O328" s="5" t="s">
        <v>17</v>
      </c>
    </row>
    <row r="329" spans="1:15" x14ac:dyDescent="0.2">
      <c r="A329" s="3" t="s">
        <v>645</v>
      </c>
      <c r="B329" s="4" t="s">
        <v>599</v>
      </c>
      <c r="C329" s="5" t="s">
        <v>17</v>
      </c>
      <c r="D329" s="5" t="s">
        <v>17</v>
      </c>
      <c r="E329" s="5" t="s">
        <v>17</v>
      </c>
      <c r="F329" s="5">
        <f t="shared" si="10"/>
        <v>0</v>
      </c>
      <c r="G329" s="5" t="s">
        <v>17</v>
      </c>
      <c r="H329" s="5" t="s">
        <v>17</v>
      </c>
      <c r="I329" s="5">
        <v>0</v>
      </c>
      <c r="J329" s="5">
        <f>+[1]ANTAI!J329+I329</f>
        <v>0</v>
      </c>
      <c r="K329" s="5">
        <f t="shared" si="11"/>
        <v>0</v>
      </c>
      <c r="L329" s="5" t="s">
        <v>17</v>
      </c>
      <c r="M329" s="5" t="s">
        <v>17</v>
      </c>
      <c r="N329" s="5" t="s">
        <v>17</v>
      </c>
      <c r="O329" s="5" t="s">
        <v>17</v>
      </c>
    </row>
    <row r="330" spans="1:15" x14ac:dyDescent="0.2">
      <c r="A330" s="3" t="s">
        <v>646</v>
      </c>
      <c r="B330" s="4" t="s">
        <v>647</v>
      </c>
      <c r="C330" s="5" t="s">
        <v>17</v>
      </c>
      <c r="D330" s="5" t="s">
        <v>17</v>
      </c>
      <c r="E330" s="5" t="s">
        <v>17</v>
      </c>
      <c r="F330" s="5">
        <f t="shared" si="10"/>
        <v>0</v>
      </c>
      <c r="G330" s="5" t="s">
        <v>17</v>
      </c>
      <c r="H330" s="5" t="s">
        <v>17</v>
      </c>
      <c r="I330" s="5">
        <v>0</v>
      </c>
      <c r="J330" s="5">
        <f>+[1]ANTAI!J330+I330</f>
        <v>0</v>
      </c>
      <c r="K330" s="5">
        <f t="shared" si="11"/>
        <v>0</v>
      </c>
      <c r="L330" s="5" t="s">
        <v>17</v>
      </c>
      <c r="M330" s="5" t="s">
        <v>17</v>
      </c>
      <c r="N330" s="5" t="s">
        <v>17</v>
      </c>
      <c r="O330" s="5" t="s">
        <v>17</v>
      </c>
    </row>
    <row r="331" spans="1:15" x14ac:dyDescent="0.2">
      <c r="A331" s="3" t="s">
        <v>648</v>
      </c>
      <c r="B331" s="4" t="s">
        <v>649</v>
      </c>
      <c r="C331" s="5" t="s">
        <v>17</v>
      </c>
      <c r="D331" s="5" t="s">
        <v>17</v>
      </c>
      <c r="E331" s="5" t="s">
        <v>17</v>
      </c>
      <c r="F331" s="5">
        <f t="shared" si="10"/>
        <v>0</v>
      </c>
      <c r="G331" s="5" t="s">
        <v>17</v>
      </c>
      <c r="H331" s="5" t="s">
        <v>17</v>
      </c>
      <c r="I331" s="5">
        <v>0</v>
      </c>
      <c r="J331" s="5">
        <f>+[1]ANTAI!J331+I331</f>
        <v>0</v>
      </c>
      <c r="K331" s="5">
        <f t="shared" si="11"/>
        <v>0</v>
      </c>
      <c r="L331" s="5" t="s">
        <v>17</v>
      </c>
      <c r="M331" s="5" t="s">
        <v>17</v>
      </c>
      <c r="N331" s="5" t="s">
        <v>17</v>
      </c>
      <c r="O331" s="5" t="s">
        <v>17</v>
      </c>
    </row>
    <row r="332" spans="1:15" x14ac:dyDescent="0.2">
      <c r="A332" s="3" t="s">
        <v>650</v>
      </c>
      <c r="B332" s="4" t="s">
        <v>651</v>
      </c>
      <c r="C332" s="5" t="s">
        <v>17</v>
      </c>
      <c r="D332" s="5" t="s">
        <v>17</v>
      </c>
      <c r="E332" s="5" t="s">
        <v>17</v>
      </c>
      <c r="F332" s="5">
        <f t="shared" si="10"/>
        <v>0</v>
      </c>
      <c r="G332" s="5" t="s">
        <v>17</v>
      </c>
      <c r="H332" s="5" t="s">
        <v>17</v>
      </c>
      <c r="I332" s="5">
        <v>0</v>
      </c>
      <c r="J332" s="5">
        <f>+[1]ANTAI!J332+I332</f>
        <v>0</v>
      </c>
      <c r="K332" s="5">
        <f t="shared" si="11"/>
        <v>0</v>
      </c>
      <c r="L332" s="5" t="s">
        <v>17</v>
      </c>
      <c r="M332" s="5" t="s">
        <v>17</v>
      </c>
      <c r="N332" s="5" t="s">
        <v>17</v>
      </c>
      <c r="O332" s="5" t="s">
        <v>17</v>
      </c>
    </row>
    <row r="333" spans="1:15" x14ac:dyDescent="0.2">
      <c r="A333" s="3" t="s">
        <v>652</v>
      </c>
      <c r="B333" s="4" t="s">
        <v>653</v>
      </c>
      <c r="C333" s="5" t="s">
        <v>17</v>
      </c>
      <c r="D333" s="5" t="s">
        <v>17</v>
      </c>
      <c r="E333" s="5" t="s">
        <v>17</v>
      </c>
      <c r="F333" s="5">
        <f t="shared" si="10"/>
        <v>0</v>
      </c>
      <c r="G333" s="5" t="s">
        <v>17</v>
      </c>
      <c r="H333" s="5" t="s">
        <v>17</v>
      </c>
      <c r="I333" s="5">
        <v>0</v>
      </c>
      <c r="J333" s="5">
        <f>+[1]ANTAI!J333+I333</f>
        <v>0</v>
      </c>
      <c r="K333" s="5">
        <f t="shared" si="11"/>
        <v>0</v>
      </c>
      <c r="L333" s="5" t="s">
        <v>17</v>
      </c>
      <c r="M333" s="5" t="s">
        <v>17</v>
      </c>
      <c r="N333" s="5" t="s">
        <v>17</v>
      </c>
      <c r="O333" s="5" t="s">
        <v>17</v>
      </c>
    </row>
    <row r="334" spans="1:15" x14ac:dyDescent="0.2">
      <c r="A334" s="3" t="s">
        <v>654</v>
      </c>
      <c r="B334" s="4" t="s">
        <v>655</v>
      </c>
      <c r="C334" s="5" t="s">
        <v>17</v>
      </c>
      <c r="D334" s="5" t="s">
        <v>17</v>
      </c>
      <c r="E334" s="5" t="s">
        <v>17</v>
      </c>
      <c r="F334" s="5">
        <f t="shared" si="10"/>
        <v>0</v>
      </c>
      <c r="G334" s="5" t="s">
        <v>17</v>
      </c>
      <c r="H334" s="5" t="s">
        <v>17</v>
      </c>
      <c r="I334" s="5">
        <v>0</v>
      </c>
      <c r="J334" s="5">
        <f>+[1]ANTAI!J334+I334</f>
        <v>0</v>
      </c>
      <c r="K334" s="5">
        <f t="shared" si="11"/>
        <v>0</v>
      </c>
      <c r="L334" s="5" t="s">
        <v>17</v>
      </c>
      <c r="M334" s="5" t="s">
        <v>17</v>
      </c>
      <c r="N334" s="5" t="s">
        <v>17</v>
      </c>
      <c r="O334" s="5" t="s">
        <v>17</v>
      </c>
    </row>
    <row r="335" spans="1:15" x14ac:dyDescent="0.2">
      <c r="A335" s="3" t="s">
        <v>656</v>
      </c>
      <c r="B335" s="4" t="s">
        <v>657</v>
      </c>
      <c r="C335" s="5" t="s">
        <v>17</v>
      </c>
      <c r="D335" s="5" t="s">
        <v>17</v>
      </c>
      <c r="E335" s="5" t="s">
        <v>17</v>
      </c>
      <c r="F335" s="5">
        <f t="shared" si="10"/>
        <v>0</v>
      </c>
      <c r="G335" s="5" t="s">
        <v>17</v>
      </c>
      <c r="H335" s="5" t="s">
        <v>17</v>
      </c>
      <c r="I335" s="5">
        <v>0</v>
      </c>
      <c r="J335" s="5">
        <f>+[1]ANTAI!J335+I335</f>
        <v>0</v>
      </c>
      <c r="K335" s="5">
        <f t="shared" si="11"/>
        <v>0</v>
      </c>
      <c r="L335" s="5" t="s">
        <v>17</v>
      </c>
      <c r="M335" s="5" t="s">
        <v>17</v>
      </c>
      <c r="N335" s="5" t="s">
        <v>17</v>
      </c>
      <c r="O335" s="5" t="s">
        <v>17</v>
      </c>
    </row>
    <row r="336" spans="1:15" x14ac:dyDescent="0.2">
      <c r="A336" s="3" t="s">
        <v>658</v>
      </c>
      <c r="B336" s="4" t="s">
        <v>659</v>
      </c>
      <c r="C336" s="5" t="s">
        <v>17</v>
      </c>
      <c r="D336" s="5" t="s">
        <v>17</v>
      </c>
      <c r="E336" s="5" t="s">
        <v>17</v>
      </c>
      <c r="F336" s="5">
        <f t="shared" si="10"/>
        <v>0</v>
      </c>
      <c r="G336" s="5" t="s">
        <v>17</v>
      </c>
      <c r="H336" s="5" t="s">
        <v>17</v>
      </c>
      <c r="I336" s="5">
        <v>0</v>
      </c>
      <c r="J336" s="5">
        <f>+[1]ANTAI!J336+I336</f>
        <v>0</v>
      </c>
      <c r="K336" s="5">
        <f t="shared" si="11"/>
        <v>0</v>
      </c>
      <c r="L336" s="5" t="s">
        <v>17</v>
      </c>
      <c r="M336" s="5" t="s">
        <v>17</v>
      </c>
      <c r="N336" s="5" t="s">
        <v>17</v>
      </c>
      <c r="O336" s="5" t="s">
        <v>17</v>
      </c>
    </row>
    <row r="337" spans="1:15" x14ac:dyDescent="0.2">
      <c r="A337" s="3" t="s">
        <v>660</v>
      </c>
      <c r="B337" s="4" t="s">
        <v>661</v>
      </c>
      <c r="C337" s="5" t="s">
        <v>17</v>
      </c>
      <c r="D337" s="5" t="s">
        <v>17</v>
      </c>
      <c r="E337" s="5" t="s">
        <v>17</v>
      </c>
      <c r="F337" s="5">
        <f t="shared" si="10"/>
        <v>0</v>
      </c>
      <c r="G337" s="5" t="s">
        <v>17</v>
      </c>
      <c r="H337" s="5" t="s">
        <v>17</v>
      </c>
      <c r="I337" s="5">
        <v>0</v>
      </c>
      <c r="J337" s="5">
        <f>+[1]ANTAI!J337+I337</f>
        <v>0</v>
      </c>
      <c r="K337" s="5">
        <f t="shared" si="11"/>
        <v>0</v>
      </c>
      <c r="L337" s="5" t="s">
        <v>17</v>
      </c>
      <c r="M337" s="5" t="s">
        <v>17</v>
      </c>
      <c r="N337" s="5" t="s">
        <v>17</v>
      </c>
      <c r="O337" s="5" t="s">
        <v>17</v>
      </c>
    </row>
    <row r="338" spans="1:15" x14ac:dyDescent="0.2">
      <c r="A338" s="3" t="s">
        <v>662</v>
      </c>
      <c r="B338" s="4" t="s">
        <v>663</v>
      </c>
      <c r="C338" s="5" t="s">
        <v>17</v>
      </c>
      <c r="D338" s="5" t="s">
        <v>17</v>
      </c>
      <c r="E338" s="5" t="s">
        <v>17</v>
      </c>
      <c r="F338" s="5">
        <f t="shared" si="10"/>
        <v>0</v>
      </c>
      <c r="G338" s="5" t="s">
        <v>17</v>
      </c>
      <c r="H338" s="5" t="s">
        <v>17</v>
      </c>
      <c r="I338" s="5">
        <v>0</v>
      </c>
      <c r="J338" s="5">
        <f>+[1]ANTAI!J338+I338</f>
        <v>0</v>
      </c>
      <c r="K338" s="5">
        <f t="shared" si="11"/>
        <v>0</v>
      </c>
      <c r="L338" s="5" t="s">
        <v>17</v>
      </c>
      <c r="M338" s="5" t="s">
        <v>17</v>
      </c>
      <c r="N338" s="5" t="s">
        <v>17</v>
      </c>
      <c r="O338" s="5" t="s">
        <v>17</v>
      </c>
    </row>
    <row r="339" spans="1:15" x14ac:dyDescent="0.2">
      <c r="A339" s="3" t="s">
        <v>664</v>
      </c>
      <c r="B339" s="4" t="s">
        <v>665</v>
      </c>
      <c r="C339" s="5" t="s">
        <v>17</v>
      </c>
      <c r="D339" s="5" t="s">
        <v>17</v>
      </c>
      <c r="E339" s="5" t="s">
        <v>17</v>
      </c>
      <c r="F339" s="5">
        <f t="shared" si="10"/>
        <v>0</v>
      </c>
      <c r="G339" s="5" t="s">
        <v>17</v>
      </c>
      <c r="H339" s="5" t="s">
        <v>17</v>
      </c>
      <c r="I339" s="5">
        <v>0</v>
      </c>
      <c r="J339" s="5">
        <f>+[1]ANTAI!J339+I339</f>
        <v>0</v>
      </c>
      <c r="K339" s="5">
        <f t="shared" si="11"/>
        <v>0</v>
      </c>
      <c r="L339" s="5" t="s">
        <v>17</v>
      </c>
      <c r="M339" s="5" t="s">
        <v>17</v>
      </c>
      <c r="N339" s="5" t="s">
        <v>17</v>
      </c>
      <c r="O339" s="5" t="s">
        <v>17</v>
      </c>
    </row>
    <row r="340" spans="1:15" ht="24" x14ac:dyDescent="0.2">
      <c r="A340" s="3" t="s">
        <v>666</v>
      </c>
      <c r="B340" s="6" t="s">
        <v>667</v>
      </c>
      <c r="C340" s="5" t="s">
        <v>17</v>
      </c>
      <c r="D340" s="5" t="s">
        <v>17</v>
      </c>
      <c r="E340" s="5" t="s">
        <v>17</v>
      </c>
      <c r="F340" s="5">
        <f t="shared" si="10"/>
        <v>0</v>
      </c>
      <c r="G340" s="5" t="s">
        <v>17</v>
      </c>
      <c r="H340" s="5" t="s">
        <v>17</v>
      </c>
      <c r="I340" s="5">
        <v>0</v>
      </c>
      <c r="J340" s="5">
        <f>+[1]ANTAI!J340+I340</f>
        <v>0</v>
      </c>
      <c r="K340" s="5">
        <f t="shared" si="11"/>
        <v>0</v>
      </c>
      <c r="L340" s="5" t="s">
        <v>17</v>
      </c>
      <c r="M340" s="5" t="s">
        <v>17</v>
      </c>
      <c r="N340" s="5" t="s">
        <v>17</v>
      </c>
      <c r="O340" s="5" t="s">
        <v>17</v>
      </c>
    </row>
    <row r="341" spans="1:15" x14ac:dyDescent="0.2">
      <c r="A341" s="3" t="s">
        <v>668</v>
      </c>
      <c r="B341" s="4" t="s">
        <v>669</v>
      </c>
      <c r="C341" s="5" t="s">
        <v>17</v>
      </c>
      <c r="D341" s="5" t="s">
        <v>17</v>
      </c>
      <c r="E341" s="5" t="s">
        <v>17</v>
      </c>
      <c r="F341" s="5">
        <f t="shared" si="10"/>
        <v>0</v>
      </c>
      <c r="G341" s="5" t="s">
        <v>17</v>
      </c>
      <c r="H341" s="5" t="s">
        <v>17</v>
      </c>
      <c r="I341" s="5">
        <v>0</v>
      </c>
      <c r="J341" s="5">
        <f>+[1]ANTAI!J341+I341</f>
        <v>0</v>
      </c>
      <c r="K341" s="5">
        <f t="shared" si="11"/>
        <v>0</v>
      </c>
      <c r="L341" s="5" t="s">
        <v>17</v>
      </c>
      <c r="M341" s="5" t="s">
        <v>17</v>
      </c>
      <c r="N341" s="5" t="s">
        <v>17</v>
      </c>
      <c r="O341" s="5" t="s">
        <v>17</v>
      </c>
    </row>
    <row r="342" spans="1:15" x14ac:dyDescent="0.2">
      <c r="A342" s="3" t="s">
        <v>670</v>
      </c>
      <c r="B342" s="4" t="s">
        <v>671</v>
      </c>
      <c r="C342" s="5" t="s">
        <v>17</v>
      </c>
      <c r="D342" s="5" t="s">
        <v>17</v>
      </c>
      <c r="E342" s="5" t="s">
        <v>17</v>
      </c>
      <c r="F342" s="5">
        <f t="shared" si="10"/>
        <v>0</v>
      </c>
      <c r="G342" s="5" t="s">
        <v>17</v>
      </c>
      <c r="H342" s="5" t="s">
        <v>17</v>
      </c>
      <c r="I342" s="5">
        <v>0</v>
      </c>
      <c r="J342" s="5">
        <f>+[1]ANTAI!J342+I342</f>
        <v>0</v>
      </c>
      <c r="K342" s="5">
        <f t="shared" si="11"/>
        <v>0</v>
      </c>
      <c r="L342" s="5" t="s">
        <v>17</v>
      </c>
      <c r="M342" s="5" t="s">
        <v>17</v>
      </c>
      <c r="N342" s="5" t="s">
        <v>17</v>
      </c>
      <c r="O342" s="5" t="s">
        <v>17</v>
      </c>
    </row>
    <row r="343" spans="1:15" x14ac:dyDescent="0.2">
      <c r="A343" s="3" t="s">
        <v>672</v>
      </c>
      <c r="B343" s="4" t="s">
        <v>673</v>
      </c>
      <c r="C343" s="5" t="s">
        <v>17</v>
      </c>
      <c r="D343" s="5" t="s">
        <v>17</v>
      </c>
      <c r="E343" s="5" t="s">
        <v>17</v>
      </c>
      <c r="F343" s="5">
        <f t="shared" si="10"/>
        <v>0</v>
      </c>
      <c r="G343" s="5" t="s">
        <v>17</v>
      </c>
      <c r="H343" s="5" t="s">
        <v>17</v>
      </c>
      <c r="I343" s="5">
        <v>0</v>
      </c>
      <c r="J343" s="5">
        <f>+[1]ANTAI!J343+I343</f>
        <v>0</v>
      </c>
      <c r="K343" s="5">
        <f t="shared" si="11"/>
        <v>0</v>
      </c>
      <c r="L343" s="5" t="s">
        <v>17</v>
      </c>
      <c r="M343" s="5" t="s">
        <v>17</v>
      </c>
      <c r="N343" s="5" t="s">
        <v>17</v>
      </c>
      <c r="O343" s="5" t="s">
        <v>17</v>
      </c>
    </row>
    <row r="344" spans="1:15" x14ac:dyDescent="0.2">
      <c r="A344" s="3" t="s">
        <v>674</v>
      </c>
      <c r="B344" s="4" t="s">
        <v>675</v>
      </c>
      <c r="C344" s="5" t="s">
        <v>17</v>
      </c>
      <c r="D344" s="5" t="s">
        <v>17</v>
      </c>
      <c r="E344" s="5" t="s">
        <v>17</v>
      </c>
      <c r="F344" s="5">
        <f t="shared" si="10"/>
        <v>0</v>
      </c>
      <c r="G344" s="5" t="s">
        <v>17</v>
      </c>
      <c r="H344" s="5" t="s">
        <v>17</v>
      </c>
      <c r="I344" s="5">
        <v>0</v>
      </c>
      <c r="J344" s="5">
        <f>+[1]ANTAI!J344+I344</f>
        <v>0</v>
      </c>
      <c r="K344" s="5">
        <f t="shared" si="11"/>
        <v>0</v>
      </c>
      <c r="L344" s="5" t="s">
        <v>17</v>
      </c>
      <c r="M344" s="5" t="s">
        <v>17</v>
      </c>
      <c r="N344" s="5" t="s">
        <v>17</v>
      </c>
      <c r="O344" s="5" t="s">
        <v>17</v>
      </c>
    </row>
    <row r="345" spans="1:15" x14ac:dyDescent="0.2">
      <c r="A345" s="3" t="s">
        <v>676</v>
      </c>
      <c r="B345" s="4" t="s">
        <v>677</v>
      </c>
      <c r="C345" s="5" t="s">
        <v>17</v>
      </c>
      <c r="D345" s="5" t="s">
        <v>17</v>
      </c>
      <c r="E345" s="5" t="s">
        <v>17</v>
      </c>
      <c r="F345" s="5">
        <f t="shared" si="10"/>
        <v>0</v>
      </c>
      <c r="G345" s="5" t="s">
        <v>17</v>
      </c>
      <c r="H345" s="5" t="s">
        <v>17</v>
      </c>
      <c r="I345" s="5">
        <v>0</v>
      </c>
      <c r="J345" s="5">
        <f>+[1]ANTAI!J345+I345</f>
        <v>0</v>
      </c>
      <c r="K345" s="5">
        <f t="shared" si="11"/>
        <v>0</v>
      </c>
      <c r="L345" s="5" t="s">
        <v>17</v>
      </c>
      <c r="M345" s="5" t="s">
        <v>17</v>
      </c>
      <c r="N345" s="5" t="s">
        <v>17</v>
      </c>
      <c r="O345" s="5" t="s">
        <v>17</v>
      </c>
    </row>
    <row r="346" spans="1:15" x14ac:dyDescent="0.2">
      <c r="A346" s="3" t="s">
        <v>678</v>
      </c>
      <c r="B346" s="4" t="s">
        <v>679</v>
      </c>
      <c r="C346" s="5" t="s">
        <v>17</v>
      </c>
      <c r="D346" s="5" t="s">
        <v>17</v>
      </c>
      <c r="E346" s="5" t="s">
        <v>17</v>
      </c>
      <c r="F346" s="5">
        <f t="shared" si="10"/>
        <v>0</v>
      </c>
      <c r="G346" s="5" t="s">
        <v>17</v>
      </c>
      <c r="H346" s="5" t="s">
        <v>17</v>
      </c>
      <c r="I346" s="5">
        <v>0</v>
      </c>
      <c r="J346" s="5">
        <f>+[1]ANTAI!J346+I346</f>
        <v>0</v>
      </c>
      <c r="K346" s="5">
        <f t="shared" si="11"/>
        <v>0</v>
      </c>
      <c r="L346" s="5" t="s">
        <v>17</v>
      </c>
      <c r="M346" s="5" t="s">
        <v>17</v>
      </c>
      <c r="N346" s="5" t="s">
        <v>17</v>
      </c>
      <c r="O346" s="5" t="s">
        <v>17</v>
      </c>
    </row>
    <row r="347" spans="1:15" x14ac:dyDescent="0.2">
      <c r="A347" s="3" t="s">
        <v>680</v>
      </c>
      <c r="B347" s="4" t="s">
        <v>681</v>
      </c>
      <c r="C347" s="5" t="s">
        <v>17</v>
      </c>
      <c r="D347" s="5" t="s">
        <v>17</v>
      </c>
      <c r="E347" s="5" t="s">
        <v>17</v>
      </c>
      <c r="F347" s="5">
        <f t="shared" si="10"/>
        <v>0</v>
      </c>
      <c r="G347" s="5" t="s">
        <v>17</v>
      </c>
      <c r="H347" s="5" t="s">
        <v>17</v>
      </c>
      <c r="I347" s="5">
        <v>0</v>
      </c>
      <c r="J347" s="5">
        <f>+[1]ANTAI!J347+I347</f>
        <v>0</v>
      </c>
      <c r="K347" s="5">
        <f t="shared" si="11"/>
        <v>0</v>
      </c>
      <c r="L347" s="5" t="s">
        <v>17</v>
      </c>
      <c r="M347" s="5" t="s">
        <v>17</v>
      </c>
      <c r="N347" s="5" t="s">
        <v>17</v>
      </c>
      <c r="O347" s="5" t="s">
        <v>17</v>
      </c>
    </row>
    <row r="348" spans="1:15" x14ac:dyDescent="0.2">
      <c r="A348" s="3" t="s">
        <v>682</v>
      </c>
      <c r="B348" s="4" t="s">
        <v>683</v>
      </c>
      <c r="C348" s="5" t="s">
        <v>17</v>
      </c>
      <c r="D348" s="5" t="s">
        <v>17</v>
      </c>
      <c r="E348" s="5" t="s">
        <v>17</v>
      </c>
      <c r="F348" s="5">
        <f t="shared" si="10"/>
        <v>0</v>
      </c>
      <c r="G348" s="5" t="s">
        <v>17</v>
      </c>
      <c r="H348" s="5" t="s">
        <v>17</v>
      </c>
      <c r="I348" s="5">
        <v>0</v>
      </c>
      <c r="J348" s="5">
        <f>+[1]ANTAI!J348+I348</f>
        <v>0</v>
      </c>
      <c r="K348" s="5">
        <f t="shared" si="11"/>
        <v>0</v>
      </c>
      <c r="L348" s="5" t="s">
        <v>17</v>
      </c>
      <c r="M348" s="5" t="s">
        <v>17</v>
      </c>
      <c r="N348" s="5" t="s">
        <v>17</v>
      </c>
      <c r="O348" s="5" t="s">
        <v>17</v>
      </c>
    </row>
    <row r="349" spans="1:15" x14ac:dyDescent="0.2">
      <c r="A349" s="3" t="s">
        <v>684</v>
      </c>
      <c r="B349" s="4" t="s">
        <v>685</v>
      </c>
      <c r="C349" s="5" t="s">
        <v>17</v>
      </c>
      <c r="D349" s="5" t="s">
        <v>17</v>
      </c>
      <c r="E349" s="5" t="s">
        <v>17</v>
      </c>
      <c r="F349" s="5">
        <f t="shared" si="10"/>
        <v>0</v>
      </c>
      <c r="G349" s="5" t="s">
        <v>17</v>
      </c>
      <c r="H349" s="5" t="s">
        <v>17</v>
      </c>
      <c r="I349" s="5">
        <v>0</v>
      </c>
      <c r="J349" s="5">
        <f>+[1]ANTAI!J349+I349</f>
        <v>0</v>
      </c>
      <c r="K349" s="5">
        <f t="shared" si="11"/>
        <v>0</v>
      </c>
      <c r="L349" s="5" t="s">
        <v>17</v>
      </c>
      <c r="M349" s="5" t="s">
        <v>17</v>
      </c>
      <c r="N349" s="5" t="s">
        <v>17</v>
      </c>
      <c r="O349" s="5" t="s">
        <v>17</v>
      </c>
    </row>
    <row r="350" spans="1:15" x14ac:dyDescent="0.2">
      <c r="A350" s="3" t="s">
        <v>686</v>
      </c>
      <c r="B350" s="4" t="s">
        <v>687</v>
      </c>
      <c r="C350" s="5" t="s">
        <v>17</v>
      </c>
      <c r="D350" s="5" t="s">
        <v>17</v>
      </c>
      <c r="E350" s="5" t="s">
        <v>17</v>
      </c>
      <c r="F350" s="5">
        <f t="shared" si="10"/>
        <v>0</v>
      </c>
      <c r="G350" s="5" t="s">
        <v>17</v>
      </c>
      <c r="H350" s="5" t="s">
        <v>17</v>
      </c>
      <c r="I350" s="5">
        <v>0</v>
      </c>
      <c r="J350" s="5">
        <f>+[1]ANTAI!J350+I350</f>
        <v>0</v>
      </c>
      <c r="K350" s="5">
        <f t="shared" si="11"/>
        <v>0</v>
      </c>
      <c r="L350" s="5" t="s">
        <v>17</v>
      </c>
      <c r="M350" s="5" t="s">
        <v>17</v>
      </c>
      <c r="N350" s="5" t="s">
        <v>17</v>
      </c>
      <c r="O350" s="5" t="s">
        <v>17</v>
      </c>
    </row>
    <row r="351" spans="1:15" x14ac:dyDescent="0.2">
      <c r="A351" s="3" t="s">
        <v>688</v>
      </c>
      <c r="B351" s="4" t="s">
        <v>689</v>
      </c>
      <c r="C351" s="5" t="s">
        <v>17</v>
      </c>
      <c r="D351" s="5" t="s">
        <v>17</v>
      </c>
      <c r="E351" s="5" t="s">
        <v>17</v>
      </c>
      <c r="F351" s="5">
        <f t="shared" si="10"/>
        <v>0</v>
      </c>
      <c r="G351" s="5" t="s">
        <v>17</v>
      </c>
      <c r="H351" s="5" t="s">
        <v>17</v>
      </c>
      <c r="I351" s="5">
        <v>0</v>
      </c>
      <c r="J351" s="5">
        <f>+[1]ANTAI!J351+I351</f>
        <v>0</v>
      </c>
      <c r="K351" s="5">
        <f t="shared" si="11"/>
        <v>0</v>
      </c>
      <c r="L351" s="5" t="s">
        <v>17</v>
      </c>
      <c r="M351" s="5" t="s">
        <v>17</v>
      </c>
      <c r="N351" s="5" t="s">
        <v>17</v>
      </c>
      <c r="O351" s="5" t="s">
        <v>17</v>
      </c>
    </row>
    <row r="352" spans="1:15" x14ac:dyDescent="0.2">
      <c r="A352" s="3" t="s">
        <v>690</v>
      </c>
      <c r="B352" s="4" t="s">
        <v>673</v>
      </c>
      <c r="C352" s="5" t="s">
        <v>17</v>
      </c>
      <c r="D352" s="5" t="s">
        <v>17</v>
      </c>
      <c r="E352" s="5" t="s">
        <v>17</v>
      </c>
      <c r="F352" s="5">
        <f t="shared" si="10"/>
        <v>0</v>
      </c>
      <c r="G352" s="5" t="s">
        <v>17</v>
      </c>
      <c r="H352" s="5" t="s">
        <v>17</v>
      </c>
      <c r="I352" s="5">
        <v>0</v>
      </c>
      <c r="J352" s="5">
        <f>+[1]ANTAI!J352+I352</f>
        <v>0</v>
      </c>
      <c r="K352" s="5">
        <f t="shared" si="11"/>
        <v>0</v>
      </c>
      <c r="L352" s="5" t="s">
        <v>17</v>
      </c>
      <c r="M352" s="5" t="s">
        <v>17</v>
      </c>
      <c r="N352" s="5" t="s">
        <v>17</v>
      </c>
      <c r="O352" s="5" t="s">
        <v>17</v>
      </c>
    </row>
    <row r="353" spans="1:15" x14ac:dyDescent="0.2">
      <c r="A353" s="3" t="s">
        <v>691</v>
      </c>
      <c r="B353" s="4" t="s">
        <v>692</v>
      </c>
      <c r="C353" s="5" t="s">
        <v>17</v>
      </c>
      <c r="D353" s="5" t="s">
        <v>17</v>
      </c>
      <c r="E353" s="5" t="s">
        <v>17</v>
      </c>
      <c r="F353" s="5">
        <f t="shared" si="10"/>
        <v>0</v>
      </c>
      <c r="G353" s="5" t="s">
        <v>17</v>
      </c>
      <c r="H353" s="5" t="s">
        <v>17</v>
      </c>
      <c r="I353" s="5">
        <v>0</v>
      </c>
      <c r="J353" s="5">
        <f>+[1]ANTAI!J353+I353</f>
        <v>0</v>
      </c>
      <c r="K353" s="5">
        <f t="shared" si="11"/>
        <v>0</v>
      </c>
      <c r="L353" s="5" t="s">
        <v>17</v>
      </c>
      <c r="M353" s="5" t="s">
        <v>17</v>
      </c>
      <c r="N353" s="5" t="s">
        <v>17</v>
      </c>
      <c r="O353" s="5" t="s">
        <v>17</v>
      </c>
    </row>
    <row r="354" spans="1:15" x14ac:dyDescent="0.2">
      <c r="A354" s="3" t="s">
        <v>693</v>
      </c>
      <c r="B354" s="4" t="s">
        <v>694</v>
      </c>
      <c r="C354" s="5" t="s">
        <v>17</v>
      </c>
      <c r="D354" s="5" t="s">
        <v>17</v>
      </c>
      <c r="E354" s="5" t="s">
        <v>17</v>
      </c>
      <c r="F354" s="5">
        <f t="shared" si="10"/>
        <v>0</v>
      </c>
      <c r="G354" s="5" t="s">
        <v>17</v>
      </c>
      <c r="H354" s="5" t="s">
        <v>17</v>
      </c>
      <c r="I354" s="5">
        <v>0</v>
      </c>
      <c r="J354" s="5">
        <f>+[1]ANTAI!J354+I354</f>
        <v>0</v>
      </c>
      <c r="K354" s="5">
        <f t="shared" si="11"/>
        <v>0</v>
      </c>
      <c r="L354" s="5" t="s">
        <v>17</v>
      </c>
      <c r="M354" s="5" t="s">
        <v>17</v>
      </c>
      <c r="N354" s="5" t="s">
        <v>17</v>
      </c>
      <c r="O354" s="5" t="s">
        <v>17</v>
      </c>
    </row>
    <row r="355" spans="1:15" x14ac:dyDescent="0.2">
      <c r="A355" s="3" t="s">
        <v>695</v>
      </c>
      <c r="B355" s="4" t="s">
        <v>696</v>
      </c>
      <c r="C355" s="5" t="s">
        <v>17</v>
      </c>
      <c r="D355" s="5" t="s">
        <v>17</v>
      </c>
      <c r="E355" s="5" t="s">
        <v>17</v>
      </c>
      <c r="F355" s="5">
        <f t="shared" si="10"/>
        <v>0</v>
      </c>
      <c r="G355" s="5" t="s">
        <v>17</v>
      </c>
      <c r="H355" s="5" t="s">
        <v>17</v>
      </c>
      <c r="I355" s="5">
        <v>0</v>
      </c>
      <c r="J355" s="5">
        <f>+[1]ANTAI!J355+I355</f>
        <v>0</v>
      </c>
      <c r="K355" s="5">
        <f t="shared" si="11"/>
        <v>0</v>
      </c>
      <c r="L355" s="5" t="s">
        <v>17</v>
      </c>
      <c r="M355" s="5" t="s">
        <v>17</v>
      </c>
      <c r="N355" s="5" t="s">
        <v>17</v>
      </c>
      <c r="O355" s="5" t="s">
        <v>17</v>
      </c>
    </row>
    <row r="356" spans="1:15" x14ac:dyDescent="0.2">
      <c r="A356" s="3" t="s">
        <v>697</v>
      </c>
      <c r="B356" s="4" t="s">
        <v>698</v>
      </c>
      <c r="C356" s="5" t="s">
        <v>17</v>
      </c>
      <c r="D356" s="5" t="s">
        <v>17</v>
      </c>
      <c r="E356" s="5" t="s">
        <v>17</v>
      </c>
      <c r="F356" s="5">
        <f t="shared" si="10"/>
        <v>0</v>
      </c>
      <c r="G356" s="5" t="s">
        <v>17</v>
      </c>
      <c r="H356" s="5" t="s">
        <v>17</v>
      </c>
      <c r="I356" s="5">
        <v>0</v>
      </c>
      <c r="J356" s="5">
        <f>+[1]ANTAI!J356+I356</f>
        <v>0</v>
      </c>
      <c r="K356" s="5">
        <f t="shared" si="11"/>
        <v>0</v>
      </c>
      <c r="L356" s="5" t="s">
        <v>17</v>
      </c>
      <c r="M356" s="5" t="s">
        <v>17</v>
      </c>
      <c r="N356" s="5" t="s">
        <v>17</v>
      </c>
      <c r="O356" s="5" t="s">
        <v>17</v>
      </c>
    </row>
    <row r="357" spans="1:15" x14ac:dyDescent="0.2">
      <c r="A357" s="3" t="s">
        <v>699</v>
      </c>
      <c r="B357" s="4" t="s">
        <v>700</v>
      </c>
      <c r="C357" s="5" t="s">
        <v>17</v>
      </c>
      <c r="D357" s="5" t="s">
        <v>17</v>
      </c>
      <c r="E357" s="5" t="s">
        <v>17</v>
      </c>
      <c r="F357" s="5">
        <f t="shared" si="10"/>
        <v>0</v>
      </c>
      <c r="G357" s="5" t="s">
        <v>17</v>
      </c>
      <c r="H357" s="5" t="s">
        <v>17</v>
      </c>
      <c r="I357" s="5">
        <v>0</v>
      </c>
      <c r="J357" s="5">
        <f>+[1]ANTAI!J357+I357</f>
        <v>0</v>
      </c>
      <c r="K357" s="5">
        <f t="shared" si="11"/>
        <v>0</v>
      </c>
      <c r="L357" s="5" t="s">
        <v>17</v>
      </c>
      <c r="M357" s="5" t="s">
        <v>17</v>
      </c>
      <c r="N357" s="5" t="s">
        <v>17</v>
      </c>
      <c r="O357" s="5" t="s">
        <v>17</v>
      </c>
    </row>
    <row r="358" spans="1:15" x14ac:dyDescent="0.2">
      <c r="A358" s="3" t="s">
        <v>701</v>
      </c>
      <c r="B358" s="4" t="s">
        <v>569</v>
      </c>
      <c r="C358" s="5" t="s">
        <v>17</v>
      </c>
      <c r="D358" s="5" t="s">
        <v>17</v>
      </c>
      <c r="E358" s="5" t="s">
        <v>17</v>
      </c>
      <c r="F358" s="5">
        <f t="shared" si="10"/>
        <v>0</v>
      </c>
      <c r="G358" s="5" t="s">
        <v>17</v>
      </c>
      <c r="H358" s="5" t="s">
        <v>17</v>
      </c>
      <c r="I358" s="5">
        <v>0</v>
      </c>
      <c r="J358" s="5">
        <f>+[1]ANTAI!J358+I358</f>
        <v>0</v>
      </c>
      <c r="K358" s="5">
        <f t="shared" si="11"/>
        <v>0</v>
      </c>
      <c r="L358" s="5" t="s">
        <v>17</v>
      </c>
      <c r="M358" s="5" t="s">
        <v>17</v>
      </c>
      <c r="N358" s="5" t="s">
        <v>17</v>
      </c>
      <c r="O358" s="5" t="s">
        <v>17</v>
      </c>
    </row>
    <row r="359" spans="1:15" x14ac:dyDescent="0.2">
      <c r="A359" s="3" t="s">
        <v>702</v>
      </c>
      <c r="B359" s="4" t="s">
        <v>589</v>
      </c>
      <c r="C359" s="5" t="s">
        <v>17</v>
      </c>
      <c r="D359" s="5" t="s">
        <v>17</v>
      </c>
      <c r="E359" s="5" t="s">
        <v>17</v>
      </c>
      <c r="F359" s="5">
        <f t="shared" si="10"/>
        <v>0</v>
      </c>
      <c r="G359" s="5" t="s">
        <v>17</v>
      </c>
      <c r="H359" s="5" t="s">
        <v>17</v>
      </c>
      <c r="I359" s="5">
        <v>0</v>
      </c>
      <c r="J359" s="5">
        <f>+[1]ANTAI!J359+I359</f>
        <v>0</v>
      </c>
      <c r="K359" s="5">
        <f t="shared" si="11"/>
        <v>0</v>
      </c>
      <c r="L359" s="5" t="s">
        <v>17</v>
      </c>
      <c r="M359" s="5" t="s">
        <v>17</v>
      </c>
      <c r="N359" s="5" t="s">
        <v>17</v>
      </c>
      <c r="O359" s="5" t="s">
        <v>17</v>
      </c>
    </row>
    <row r="360" spans="1:15" x14ac:dyDescent="0.2">
      <c r="A360" s="3" t="s">
        <v>703</v>
      </c>
      <c r="B360" s="4" t="s">
        <v>601</v>
      </c>
      <c r="C360" s="5" t="s">
        <v>17</v>
      </c>
      <c r="D360" s="5" t="s">
        <v>17</v>
      </c>
      <c r="E360" s="5" t="s">
        <v>17</v>
      </c>
      <c r="F360" s="5">
        <f t="shared" si="10"/>
        <v>0</v>
      </c>
      <c r="G360" s="5" t="s">
        <v>17</v>
      </c>
      <c r="H360" s="5" t="s">
        <v>17</v>
      </c>
      <c r="I360" s="5">
        <v>0</v>
      </c>
      <c r="J360" s="5">
        <f>+[1]ANTAI!J360+I360</f>
        <v>0</v>
      </c>
      <c r="K360" s="5">
        <f t="shared" si="11"/>
        <v>0</v>
      </c>
      <c r="L360" s="5" t="s">
        <v>17</v>
      </c>
      <c r="M360" s="5" t="s">
        <v>17</v>
      </c>
      <c r="N360" s="5" t="s">
        <v>17</v>
      </c>
      <c r="O360" s="5" t="s">
        <v>17</v>
      </c>
    </row>
    <row r="361" spans="1:15" x14ac:dyDescent="0.2">
      <c r="A361" s="3" t="s">
        <v>704</v>
      </c>
      <c r="B361" s="4" t="s">
        <v>611</v>
      </c>
      <c r="C361" s="5" t="s">
        <v>17</v>
      </c>
      <c r="D361" s="5" t="s">
        <v>17</v>
      </c>
      <c r="E361" s="5" t="s">
        <v>17</v>
      </c>
      <c r="F361" s="5">
        <f t="shared" si="10"/>
        <v>0</v>
      </c>
      <c r="G361" s="5" t="s">
        <v>17</v>
      </c>
      <c r="H361" s="5" t="s">
        <v>17</v>
      </c>
      <c r="I361" s="5">
        <v>0</v>
      </c>
      <c r="J361" s="5">
        <f>+[1]ANTAI!J361+I361</f>
        <v>0</v>
      </c>
      <c r="K361" s="5">
        <f t="shared" si="11"/>
        <v>0</v>
      </c>
      <c r="L361" s="5" t="s">
        <v>17</v>
      </c>
      <c r="M361" s="5" t="s">
        <v>17</v>
      </c>
      <c r="N361" s="5" t="s">
        <v>17</v>
      </c>
      <c r="O361" s="5" t="s">
        <v>17</v>
      </c>
    </row>
    <row r="362" spans="1:15" x14ac:dyDescent="0.2">
      <c r="A362" s="3" t="s">
        <v>705</v>
      </c>
      <c r="B362" s="4" t="s">
        <v>629</v>
      </c>
      <c r="C362" s="5">
        <v>70585.919999999998</v>
      </c>
      <c r="D362" s="5" t="s">
        <v>17</v>
      </c>
      <c r="E362" s="5" t="s">
        <v>17</v>
      </c>
      <c r="F362" s="5">
        <f t="shared" si="10"/>
        <v>70585.919999999998</v>
      </c>
      <c r="G362" s="5" t="s">
        <v>17</v>
      </c>
      <c r="H362" s="5" t="s">
        <v>17</v>
      </c>
      <c r="I362" s="5">
        <v>0</v>
      </c>
      <c r="J362" s="5">
        <f>+[1]ANTAI!J362+I362</f>
        <v>0</v>
      </c>
      <c r="K362" s="5">
        <f t="shared" si="11"/>
        <v>70585.919999999998</v>
      </c>
      <c r="L362" s="5" t="s">
        <v>17</v>
      </c>
      <c r="M362" s="5" t="s">
        <v>17</v>
      </c>
      <c r="N362" s="5" t="s">
        <v>17</v>
      </c>
      <c r="O362" s="5" t="s">
        <v>17</v>
      </c>
    </row>
    <row r="363" spans="1:15" x14ac:dyDescent="0.2">
      <c r="A363" s="3" t="s">
        <v>706</v>
      </c>
      <c r="B363" s="4" t="s">
        <v>653</v>
      </c>
      <c r="C363" s="5" t="s">
        <v>17</v>
      </c>
      <c r="D363" s="5" t="s">
        <v>17</v>
      </c>
      <c r="E363" s="5" t="s">
        <v>17</v>
      </c>
      <c r="F363" s="5">
        <f t="shared" si="10"/>
        <v>0</v>
      </c>
      <c r="G363" s="5" t="s">
        <v>17</v>
      </c>
      <c r="H363" s="5" t="s">
        <v>17</v>
      </c>
      <c r="I363" s="5">
        <v>0</v>
      </c>
      <c r="J363" s="5">
        <f>+[1]ANTAI!J363+I363</f>
        <v>0</v>
      </c>
      <c r="K363" s="5">
        <f t="shared" si="11"/>
        <v>0</v>
      </c>
      <c r="L363" s="5" t="s">
        <v>17</v>
      </c>
      <c r="M363" s="5" t="s">
        <v>17</v>
      </c>
      <c r="N363" s="5" t="s">
        <v>17</v>
      </c>
      <c r="O363" s="5" t="s">
        <v>17</v>
      </c>
    </row>
    <row r="364" spans="1:15" x14ac:dyDescent="0.2">
      <c r="A364" s="3" t="s">
        <v>707</v>
      </c>
      <c r="B364" s="4" t="s">
        <v>708</v>
      </c>
      <c r="C364" s="5" t="s">
        <v>17</v>
      </c>
      <c r="D364" s="5" t="s">
        <v>17</v>
      </c>
      <c r="E364" s="5" t="s">
        <v>17</v>
      </c>
      <c r="F364" s="5">
        <f t="shared" si="10"/>
        <v>0</v>
      </c>
      <c r="G364" s="5" t="s">
        <v>17</v>
      </c>
      <c r="H364" s="5" t="s">
        <v>17</v>
      </c>
      <c r="I364" s="5">
        <v>0</v>
      </c>
      <c r="J364" s="5">
        <f>+[1]ANTAI!J364+I364</f>
        <v>0</v>
      </c>
      <c r="K364" s="5">
        <f t="shared" si="11"/>
        <v>0</v>
      </c>
      <c r="L364" s="5" t="s">
        <v>17</v>
      </c>
      <c r="M364" s="5" t="s">
        <v>17</v>
      </c>
      <c r="N364" s="5" t="s">
        <v>17</v>
      </c>
      <c r="O364" s="5" t="s">
        <v>17</v>
      </c>
    </row>
    <row r="365" spans="1:15" x14ac:dyDescent="0.2">
      <c r="A365" s="3" t="s">
        <v>709</v>
      </c>
      <c r="B365" s="4" t="s">
        <v>687</v>
      </c>
      <c r="C365" s="5" t="s">
        <v>17</v>
      </c>
      <c r="D365" s="5" t="s">
        <v>17</v>
      </c>
      <c r="E365" s="5" t="s">
        <v>17</v>
      </c>
      <c r="F365" s="5">
        <f t="shared" si="10"/>
        <v>0</v>
      </c>
      <c r="G365" s="5" t="s">
        <v>17</v>
      </c>
      <c r="H365" s="5" t="s">
        <v>17</v>
      </c>
      <c r="I365" s="5">
        <v>0</v>
      </c>
      <c r="J365" s="5">
        <f>+[1]ANTAI!J365+I365</f>
        <v>0</v>
      </c>
      <c r="K365" s="5">
        <f t="shared" si="11"/>
        <v>0</v>
      </c>
      <c r="L365" s="5" t="s">
        <v>17</v>
      </c>
      <c r="M365" s="5" t="s">
        <v>17</v>
      </c>
      <c r="N365" s="5" t="s">
        <v>17</v>
      </c>
      <c r="O365" s="5" t="s">
        <v>17</v>
      </c>
    </row>
    <row r="366" spans="1:15" x14ac:dyDescent="0.2">
      <c r="A366" s="3" t="s">
        <v>710</v>
      </c>
      <c r="B366" s="4" t="s">
        <v>711</v>
      </c>
      <c r="C366" s="5" t="s">
        <v>17</v>
      </c>
      <c r="D366" s="5" t="s">
        <v>17</v>
      </c>
      <c r="E366" s="5" t="s">
        <v>17</v>
      </c>
      <c r="F366" s="5">
        <f t="shared" si="10"/>
        <v>0</v>
      </c>
      <c r="G366" s="5" t="s">
        <v>17</v>
      </c>
      <c r="H366" s="5" t="s">
        <v>17</v>
      </c>
      <c r="I366" s="5">
        <v>0</v>
      </c>
      <c r="J366" s="5">
        <f>+[1]ANTAI!J366+I366</f>
        <v>0</v>
      </c>
      <c r="K366" s="5">
        <f t="shared" si="11"/>
        <v>0</v>
      </c>
      <c r="L366" s="5" t="s">
        <v>17</v>
      </c>
      <c r="M366" s="5" t="s">
        <v>17</v>
      </c>
      <c r="N366" s="5" t="s">
        <v>17</v>
      </c>
      <c r="O366" s="5" t="s">
        <v>17</v>
      </c>
    </row>
    <row r="367" spans="1:15" x14ac:dyDescent="0.2">
      <c r="A367" s="3" t="s">
        <v>712</v>
      </c>
      <c r="B367" s="4" t="s">
        <v>713</v>
      </c>
      <c r="C367" s="5" t="s">
        <v>17</v>
      </c>
      <c r="D367" s="5" t="s">
        <v>17</v>
      </c>
      <c r="E367" s="5" t="s">
        <v>17</v>
      </c>
      <c r="F367" s="5">
        <f t="shared" si="10"/>
        <v>0</v>
      </c>
      <c r="G367" s="5" t="s">
        <v>17</v>
      </c>
      <c r="H367" s="5" t="s">
        <v>17</v>
      </c>
      <c r="I367" s="5">
        <v>0</v>
      </c>
      <c r="J367" s="5">
        <f>+[1]ANTAI!J367+I367</f>
        <v>0</v>
      </c>
      <c r="K367" s="5">
        <f t="shared" si="11"/>
        <v>0</v>
      </c>
      <c r="L367" s="5" t="s">
        <v>17</v>
      </c>
      <c r="M367" s="5" t="s">
        <v>17</v>
      </c>
      <c r="N367" s="5" t="s">
        <v>17</v>
      </c>
      <c r="O367" s="5" t="s">
        <v>17</v>
      </c>
    </row>
    <row r="368" spans="1:15" x14ac:dyDescent="0.2">
      <c r="A368" s="3" t="s">
        <v>714</v>
      </c>
      <c r="B368" s="4" t="s">
        <v>715</v>
      </c>
      <c r="C368" s="5" t="s">
        <v>17</v>
      </c>
      <c r="D368" s="5" t="s">
        <v>17</v>
      </c>
      <c r="E368" s="5" t="s">
        <v>17</v>
      </c>
      <c r="F368" s="5">
        <f t="shared" si="10"/>
        <v>0</v>
      </c>
      <c r="G368" s="5" t="s">
        <v>17</v>
      </c>
      <c r="H368" s="5" t="s">
        <v>17</v>
      </c>
      <c r="I368" s="5">
        <v>0</v>
      </c>
      <c r="J368" s="5">
        <f>+[1]ANTAI!J368+I368</f>
        <v>0</v>
      </c>
      <c r="K368" s="5">
        <f t="shared" si="11"/>
        <v>0</v>
      </c>
      <c r="L368" s="5" t="s">
        <v>17</v>
      </c>
      <c r="M368" s="5" t="s">
        <v>17</v>
      </c>
      <c r="N368" s="5" t="s">
        <v>17</v>
      </c>
      <c r="O368" s="5" t="s">
        <v>17</v>
      </c>
    </row>
    <row r="369" spans="1:15" x14ac:dyDescent="0.2">
      <c r="A369" s="3" t="s">
        <v>716</v>
      </c>
      <c r="B369" s="4" t="s">
        <v>589</v>
      </c>
      <c r="C369" s="5" t="s">
        <v>17</v>
      </c>
      <c r="D369" s="5" t="s">
        <v>17</v>
      </c>
      <c r="E369" s="5" t="s">
        <v>17</v>
      </c>
      <c r="F369" s="5">
        <f t="shared" si="10"/>
        <v>0</v>
      </c>
      <c r="G369" s="5" t="s">
        <v>17</v>
      </c>
      <c r="H369" s="5" t="s">
        <v>17</v>
      </c>
      <c r="I369" s="5">
        <v>0</v>
      </c>
      <c r="J369" s="5">
        <f>+[1]ANTAI!J369+I369</f>
        <v>0</v>
      </c>
      <c r="K369" s="5">
        <f t="shared" si="11"/>
        <v>0</v>
      </c>
      <c r="L369" s="5" t="s">
        <v>17</v>
      </c>
      <c r="M369" s="5" t="s">
        <v>17</v>
      </c>
      <c r="N369" s="5" t="s">
        <v>17</v>
      </c>
      <c r="O369" s="5" t="s">
        <v>17</v>
      </c>
    </row>
    <row r="370" spans="1:15" x14ac:dyDescent="0.2">
      <c r="A370" s="3" t="s">
        <v>717</v>
      </c>
      <c r="B370" s="4" t="s">
        <v>718</v>
      </c>
      <c r="C370" s="5" t="s">
        <v>17</v>
      </c>
      <c r="D370" s="5" t="s">
        <v>17</v>
      </c>
      <c r="E370" s="5" t="s">
        <v>17</v>
      </c>
      <c r="F370" s="5">
        <f t="shared" si="10"/>
        <v>0</v>
      </c>
      <c r="G370" s="5" t="s">
        <v>17</v>
      </c>
      <c r="H370" s="5" t="s">
        <v>17</v>
      </c>
      <c r="I370" s="5">
        <v>0</v>
      </c>
      <c r="J370" s="5">
        <f>+[1]ANTAI!J370+I370</f>
        <v>0</v>
      </c>
      <c r="K370" s="5">
        <f t="shared" si="11"/>
        <v>0</v>
      </c>
      <c r="L370" s="5" t="s">
        <v>17</v>
      </c>
      <c r="M370" s="5" t="s">
        <v>17</v>
      </c>
      <c r="N370" s="5" t="s">
        <v>17</v>
      </c>
      <c r="O370" s="5" t="s">
        <v>17</v>
      </c>
    </row>
    <row r="371" spans="1:15" x14ac:dyDescent="0.2">
      <c r="A371" s="3" t="s">
        <v>719</v>
      </c>
      <c r="B371" s="4" t="s">
        <v>720</v>
      </c>
      <c r="C371" s="5" t="s">
        <v>17</v>
      </c>
      <c r="D371" s="5" t="s">
        <v>17</v>
      </c>
      <c r="E371" s="5" t="s">
        <v>17</v>
      </c>
      <c r="F371" s="5">
        <f t="shared" si="10"/>
        <v>0</v>
      </c>
      <c r="G371" s="5" t="s">
        <v>17</v>
      </c>
      <c r="H371" s="5" t="s">
        <v>17</v>
      </c>
      <c r="I371" s="5">
        <v>0</v>
      </c>
      <c r="J371" s="5">
        <f>+[1]ANTAI!J371+I371</f>
        <v>0</v>
      </c>
      <c r="K371" s="5">
        <f t="shared" si="11"/>
        <v>0</v>
      </c>
      <c r="L371" s="5" t="s">
        <v>17</v>
      </c>
      <c r="M371" s="5" t="s">
        <v>17</v>
      </c>
      <c r="N371" s="5" t="s">
        <v>17</v>
      </c>
      <c r="O371" s="5" t="s">
        <v>17</v>
      </c>
    </row>
    <row r="372" spans="1:15" x14ac:dyDescent="0.2">
      <c r="A372" s="3" t="s">
        <v>721</v>
      </c>
      <c r="B372" s="4" t="s">
        <v>414</v>
      </c>
      <c r="C372" s="5" t="s">
        <v>17</v>
      </c>
      <c r="D372" s="5" t="s">
        <v>17</v>
      </c>
      <c r="E372" s="5" t="s">
        <v>17</v>
      </c>
      <c r="F372" s="5">
        <f t="shared" si="10"/>
        <v>0</v>
      </c>
      <c r="G372" s="5" t="s">
        <v>17</v>
      </c>
      <c r="H372" s="5" t="s">
        <v>17</v>
      </c>
      <c r="I372" s="5">
        <v>0</v>
      </c>
      <c r="J372" s="5">
        <f>+[1]ANTAI!J372+I372</f>
        <v>0</v>
      </c>
      <c r="K372" s="5">
        <f t="shared" si="11"/>
        <v>0</v>
      </c>
      <c r="L372" s="5" t="s">
        <v>17</v>
      </c>
      <c r="M372" s="5" t="s">
        <v>17</v>
      </c>
      <c r="N372" s="5" t="s">
        <v>17</v>
      </c>
      <c r="O372" s="5" t="s">
        <v>17</v>
      </c>
    </row>
    <row r="373" spans="1:15" x14ac:dyDescent="0.2">
      <c r="A373" s="3" t="s">
        <v>722</v>
      </c>
      <c r="B373" s="4" t="s">
        <v>416</v>
      </c>
      <c r="C373" s="5" t="s">
        <v>17</v>
      </c>
      <c r="D373" s="5" t="s">
        <v>17</v>
      </c>
      <c r="E373" s="5" t="s">
        <v>17</v>
      </c>
      <c r="F373" s="5">
        <f t="shared" si="10"/>
        <v>0</v>
      </c>
      <c r="G373" s="5" t="s">
        <v>17</v>
      </c>
      <c r="H373" s="5" t="s">
        <v>17</v>
      </c>
      <c r="I373" s="5">
        <v>0</v>
      </c>
      <c r="J373" s="5">
        <f>+[1]ANTAI!J373+I373</f>
        <v>0</v>
      </c>
      <c r="K373" s="5">
        <f t="shared" si="11"/>
        <v>0</v>
      </c>
      <c r="L373" s="5" t="s">
        <v>17</v>
      </c>
      <c r="M373" s="5" t="s">
        <v>17</v>
      </c>
      <c r="N373" s="5" t="s">
        <v>17</v>
      </c>
      <c r="O373" s="5" t="s">
        <v>17</v>
      </c>
    </row>
    <row r="374" spans="1:15" x14ac:dyDescent="0.2">
      <c r="A374" s="3" t="s">
        <v>723</v>
      </c>
      <c r="B374" s="4" t="s">
        <v>418</v>
      </c>
      <c r="C374" s="5" t="s">
        <v>17</v>
      </c>
      <c r="D374" s="5" t="s">
        <v>17</v>
      </c>
      <c r="E374" s="5" t="s">
        <v>17</v>
      </c>
      <c r="F374" s="5">
        <f t="shared" si="10"/>
        <v>0</v>
      </c>
      <c r="G374" s="5" t="s">
        <v>17</v>
      </c>
      <c r="H374" s="5" t="s">
        <v>17</v>
      </c>
      <c r="I374" s="5">
        <v>0</v>
      </c>
      <c r="J374" s="5">
        <f>+[1]ANTAI!J374+I374</f>
        <v>0</v>
      </c>
      <c r="K374" s="5">
        <f t="shared" si="11"/>
        <v>0</v>
      </c>
      <c r="L374" s="5" t="s">
        <v>17</v>
      </c>
      <c r="M374" s="5" t="s">
        <v>17</v>
      </c>
      <c r="N374" s="5" t="s">
        <v>17</v>
      </c>
      <c r="O374" s="5" t="s">
        <v>17</v>
      </c>
    </row>
    <row r="375" spans="1:15" x14ac:dyDescent="0.2">
      <c r="A375" s="3" t="s">
        <v>724</v>
      </c>
      <c r="B375" s="4" t="s">
        <v>420</v>
      </c>
      <c r="C375" s="5" t="s">
        <v>17</v>
      </c>
      <c r="D375" s="5" t="s">
        <v>17</v>
      </c>
      <c r="E375" s="5" t="s">
        <v>17</v>
      </c>
      <c r="F375" s="5">
        <f t="shared" si="10"/>
        <v>0</v>
      </c>
      <c r="G375" s="5" t="s">
        <v>17</v>
      </c>
      <c r="H375" s="5" t="s">
        <v>17</v>
      </c>
      <c r="I375" s="5">
        <v>0</v>
      </c>
      <c r="J375" s="5">
        <f>+[1]ANTAI!J375+I375</f>
        <v>0</v>
      </c>
      <c r="K375" s="5">
        <f t="shared" si="11"/>
        <v>0</v>
      </c>
      <c r="L375" s="5" t="s">
        <v>17</v>
      </c>
      <c r="M375" s="5" t="s">
        <v>17</v>
      </c>
      <c r="N375" s="5" t="s">
        <v>17</v>
      </c>
      <c r="O375" s="5" t="s">
        <v>17</v>
      </c>
    </row>
    <row r="376" spans="1:15" x14ac:dyDescent="0.2">
      <c r="A376" s="3" t="s">
        <v>725</v>
      </c>
      <c r="B376" s="4" t="s">
        <v>726</v>
      </c>
      <c r="C376" s="5" t="s">
        <v>17</v>
      </c>
      <c r="D376" s="5" t="s">
        <v>17</v>
      </c>
      <c r="E376" s="5" t="s">
        <v>17</v>
      </c>
      <c r="F376" s="5">
        <f t="shared" si="10"/>
        <v>0</v>
      </c>
      <c r="G376" s="5" t="s">
        <v>17</v>
      </c>
      <c r="H376" s="5" t="s">
        <v>17</v>
      </c>
      <c r="I376" s="5">
        <v>0</v>
      </c>
      <c r="J376" s="5">
        <f>+[1]ANTAI!J376+I376</f>
        <v>0</v>
      </c>
      <c r="K376" s="5">
        <f t="shared" si="11"/>
        <v>0</v>
      </c>
      <c r="L376" s="5" t="s">
        <v>17</v>
      </c>
      <c r="M376" s="5" t="s">
        <v>17</v>
      </c>
      <c r="N376" s="5" t="s">
        <v>17</v>
      </c>
      <c r="O376" s="5" t="s">
        <v>17</v>
      </c>
    </row>
    <row r="377" spans="1:15" x14ac:dyDescent="0.2">
      <c r="A377" s="3" t="s">
        <v>727</v>
      </c>
      <c r="B377" s="4" t="s">
        <v>424</v>
      </c>
      <c r="C377" s="5" t="s">
        <v>17</v>
      </c>
      <c r="D377" s="5" t="s">
        <v>17</v>
      </c>
      <c r="E377" s="5" t="s">
        <v>17</v>
      </c>
      <c r="F377" s="5">
        <f t="shared" si="10"/>
        <v>0</v>
      </c>
      <c r="G377" s="5" t="s">
        <v>17</v>
      </c>
      <c r="H377" s="5" t="s">
        <v>17</v>
      </c>
      <c r="I377" s="5">
        <v>0</v>
      </c>
      <c r="J377" s="5">
        <f>+[1]ANTAI!J377+I377</f>
        <v>0</v>
      </c>
      <c r="K377" s="5">
        <f t="shared" si="11"/>
        <v>0</v>
      </c>
      <c r="L377" s="5" t="s">
        <v>17</v>
      </c>
      <c r="M377" s="5" t="s">
        <v>17</v>
      </c>
      <c r="N377" s="5" t="s">
        <v>17</v>
      </c>
      <c r="O377" s="5" t="s">
        <v>17</v>
      </c>
    </row>
    <row r="378" spans="1:15" x14ac:dyDescent="0.2">
      <c r="A378" s="3" t="s">
        <v>728</v>
      </c>
      <c r="B378" s="4" t="s">
        <v>644</v>
      </c>
      <c r="C378" s="5" t="s">
        <v>17</v>
      </c>
      <c r="D378" s="5" t="s">
        <v>17</v>
      </c>
      <c r="E378" s="5" t="s">
        <v>17</v>
      </c>
      <c r="F378" s="5">
        <f t="shared" si="10"/>
        <v>0</v>
      </c>
      <c r="G378" s="5" t="s">
        <v>17</v>
      </c>
      <c r="H378" s="5" t="s">
        <v>17</v>
      </c>
      <c r="I378" s="5">
        <v>0</v>
      </c>
      <c r="J378" s="5">
        <f>+[1]ANTAI!J378+I378</f>
        <v>0</v>
      </c>
      <c r="K378" s="5">
        <f t="shared" si="11"/>
        <v>0</v>
      </c>
      <c r="L378" s="5" t="s">
        <v>17</v>
      </c>
      <c r="M378" s="5" t="s">
        <v>17</v>
      </c>
      <c r="N378" s="5" t="s">
        <v>17</v>
      </c>
      <c r="O378" s="5" t="s">
        <v>17</v>
      </c>
    </row>
    <row r="379" spans="1:15" x14ac:dyDescent="0.2">
      <c r="A379" s="3" t="s">
        <v>729</v>
      </c>
      <c r="B379" s="4" t="s">
        <v>730</v>
      </c>
      <c r="C379" s="5" t="s">
        <v>17</v>
      </c>
      <c r="D379" s="5" t="s">
        <v>17</v>
      </c>
      <c r="E379" s="5" t="s">
        <v>17</v>
      </c>
      <c r="F379" s="5">
        <f t="shared" si="10"/>
        <v>0</v>
      </c>
      <c r="G379" s="5" t="s">
        <v>17</v>
      </c>
      <c r="H379" s="5" t="s">
        <v>17</v>
      </c>
      <c r="I379" s="5">
        <v>0</v>
      </c>
      <c r="J379" s="5">
        <f>+[1]ANTAI!J379+I379</f>
        <v>0</v>
      </c>
      <c r="K379" s="5">
        <f t="shared" si="11"/>
        <v>0</v>
      </c>
      <c r="L379" s="5" t="s">
        <v>17</v>
      </c>
      <c r="M379" s="5" t="s">
        <v>17</v>
      </c>
      <c r="N379" s="5" t="s">
        <v>17</v>
      </c>
      <c r="O379" s="5" t="s">
        <v>17</v>
      </c>
    </row>
    <row r="380" spans="1:15" x14ac:dyDescent="0.2">
      <c r="A380" s="3" t="s">
        <v>731</v>
      </c>
      <c r="B380" s="4" t="s">
        <v>732</v>
      </c>
      <c r="C380" s="5" t="s">
        <v>17</v>
      </c>
      <c r="D380" s="5" t="s">
        <v>17</v>
      </c>
      <c r="E380" s="5" t="s">
        <v>17</v>
      </c>
      <c r="F380" s="5">
        <f t="shared" si="10"/>
        <v>0</v>
      </c>
      <c r="G380" s="5" t="s">
        <v>17</v>
      </c>
      <c r="H380" s="5" t="s">
        <v>17</v>
      </c>
      <c r="I380" s="5">
        <v>0</v>
      </c>
      <c r="J380" s="5">
        <f>+[1]ANTAI!J380+I380</f>
        <v>0</v>
      </c>
      <c r="K380" s="5">
        <f t="shared" si="11"/>
        <v>0</v>
      </c>
      <c r="L380" s="5" t="s">
        <v>17</v>
      </c>
      <c r="M380" s="5" t="s">
        <v>17</v>
      </c>
      <c r="N380" s="5" t="s">
        <v>17</v>
      </c>
      <c r="O380" s="5" t="s">
        <v>17</v>
      </c>
    </row>
    <row r="381" spans="1:15" x14ac:dyDescent="0.2">
      <c r="A381" s="3" t="s">
        <v>733</v>
      </c>
      <c r="B381" s="4" t="s">
        <v>734</v>
      </c>
      <c r="C381" s="5" t="s">
        <v>17</v>
      </c>
      <c r="D381" s="5" t="s">
        <v>17</v>
      </c>
      <c r="E381" s="5" t="s">
        <v>17</v>
      </c>
      <c r="F381" s="5">
        <f t="shared" si="10"/>
        <v>0</v>
      </c>
      <c r="G381" s="5" t="s">
        <v>17</v>
      </c>
      <c r="H381" s="5" t="s">
        <v>17</v>
      </c>
      <c r="I381" s="5">
        <v>0</v>
      </c>
      <c r="J381" s="5">
        <f>+[1]ANTAI!J381+I381</f>
        <v>0</v>
      </c>
      <c r="K381" s="5">
        <f t="shared" si="11"/>
        <v>0</v>
      </c>
      <c r="L381" s="5" t="s">
        <v>17</v>
      </c>
      <c r="M381" s="5" t="s">
        <v>17</v>
      </c>
      <c r="N381" s="5" t="s">
        <v>17</v>
      </c>
      <c r="O381" s="5" t="s">
        <v>17</v>
      </c>
    </row>
    <row r="382" spans="1:15" x14ac:dyDescent="0.2">
      <c r="A382" s="3" t="s">
        <v>735</v>
      </c>
      <c r="B382" s="4" t="s">
        <v>736</v>
      </c>
      <c r="C382" s="5" t="s">
        <v>17</v>
      </c>
      <c r="D382" s="5" t="s">
        <v>17</v>
      </c>
      <c r="E382" s="5" t="s">
        <v>17</v>
      </c>
      <c r="F382" s="5">
        <f t="shared" si="10"/>
        <v>0</v>
      </c>
      <c r="G382" s="5" t="s">
        <v>17</v>
      </c>
      <c r="H382" s="5" t="s">
        <v>17</v>
      </c>
      <c r="I382" s="5">
        <v>0</v>
      </c>
      <c r="J382" s="5">
        <f>+[1]ANTAI!J382+I382</f>
        <v>0</v>
      </c>
      <c r="K382" s="5">
        <f t="shared" si="11"/>
        <v>0</v>
      </c>
      <c r="L382" s="5" t="s">
        <v>17</v>
      </c>
      <c r="M382" s="5" t="s">
        <v>17</v>
      </c>
      <c r="N382" s="5" t="s">
        <v>17</v>
      </c>
      <c r="O382" s="5" t="s">
        <v>17</v>
      </c>
    </row>
    <row r="383" spans="1:15" x14ac:dyDescent="0.2">
      <c r="A383" s="3" t="s">
        <v>737</v>
      </c>
      <c r="B383" s="4" t="s">
        <v>738</v>
      </c>
      <c r="C383" s="5" t="s">
        <v>17</v>
      </c>
      <c r="D383" s="5" t="s">
        <v>17</v>
      </c>
      <c r="E383" s="5" t="s">
        <v>17</v>
      </c>
      <c r="F383" s="5">
        <f t="shared" si="10"/>
        <v>0</v>
      </c>
      <c r="G383" s="5" t="s">
        <v>17</v>
      </c>
      <c r="H383" s="5" t="s">
        <v>17</v>
      </c>
      <c r="I383" s="5">
        <v>0</v>
      </c>
      <c r="J383" s="5">
        <f>+[1]ANTAI!J383+I383</f>
        <v>0</v>
      </c>
      <c r="K383" s="5">
        <f t="shared" si="11"/>
        <v>0</v>
      </c>
      <c r="L383" s="5" t="s">
        <v>17</v>
      </c>
      <c r="M383" s="5" t="s">
        <v>17</v>
      </c>
      <c r="N383" s="5" t="s">
        <v>17</v>
      </c>
      <c r="O383" s="5" t="s">
        <v>17</v>
      </c>
    </row>
    <row r="384" spans="1:15" x14ac:dyDescent="0.2">
      <c r="A384" s="3" t="s">
        <v>739</v>
      </c>
      <c r="B384" s="4" t="s">
        <v>740</v>
      </c>
      <c r="C384" s="5" t="s">
        <v>17</v>
      </c>
      <c r="D384" s="5" t="s">
        <v>17</v>
      </c>
      <c r="E384" s="5" t="s">
        <v>17</v>
      </c>
      <c r="F384" s="5">
        <f t="shared" si="10"/>
        <v>0</v>
      </c>
      <c r="G384" s="5" t="s">
        <v>17</v>
      </c>
      <c r="H384" s="5" t="s">
        <v>17</v>
      </c>
      <c r="I384" s="5">
        <v>0</v>
      </c>
      <c r="J384" s="5">
        <f>+[1]ANTAI!J384+I384</f>
        <v>0</v>
      </c>
      <c r="K384" s="5">
        <f t="shared" si="11"/>
        <v>0</v>
      </c>
      <c r="L384" s="5" t="s">
        <v>17</v>
      </c>
      <c r="M384" s="5" t="s">
        <v>17</v>
      </c>
      <c r="N384" s="5" t="s">
        <v>17</v>
      </c>
      <c r="O384" s="5" t="s">
        <v>17</v>
      </c>
    </row>
    <row r="385" spans="1:15" x14ac:dyDescent="0.2">
      <c r="A385" s="3" t="s">
        <v>741</v>
      </c>
      <c r="B385" s="4" t="s">
        <v>711</v>
      </c>
      <c r="C385" s="5" t="s">
        <v>17</v>
      </c>
      <c r="D385" s="5" t="s">
        <v>17</v>
      </c>
      <c r="E385" s="5" t="s">
        <v>17</v>
      </c>
      <c r="F385" s="5">
        <f t="shared" si="10"/>
        <v>0</v>
      </c>
      <c r="G385" s="5" t="s">
        <v>17</v>
      </c>
      <c r="H385" s="5" t="s">
        <v>17</v>
      </c>
      <c r="I385" s="5">
        <v>0</v>
      </c>
      <c r="J385" s="5">
        <f>+[1]ANTAI!J385+I385</f>
        <v>0</v>
      </c>
      <c r="K385" s="5">
        <f t="shared" si="11"/>
        <v>0</v>
      </c>
      <c r="L385" s="5" t="s">
        <v>17</v>
      </c>
      <c r="M385" s="5" t="s">
        <v>17</v>
      </c>
      <c r="N385" s="5" t="s">
        <v>17</v>
      </c>
      <c r="O385" s="5" t="s">
        <v>17</v>
      </c>
    </row>
    <row r="386" spans="1:15" x14ac:dyDescent="0.2">
      <c r="A386" s="3" t="s">
        <v>742</v>
      </c>
      <c r="B386" s="4" t="s">
        <v>718</v>
      </c>
      <c r="C386" s="5" t="s">
        <v>17</v>
      </c>
      <c r="D386" s="5" t="s">
        <v>17</v>
      </c>
      <c r="E386" s="5" t="s">
        <v>17</v>
      </c>
      <c r="F386" s="5">
        <f t="shared" si="10"/>
        <v>0</v>
      </c>
      <c r="G386" s="5" t="s">
        <v>17</v>
      </c>
      <c r="H386" s="5" t="s">
        <v>17</v>
      </c>
      <c r="I386" s="5">
        <v>0</v>
      </c>
      <c r="J386" s="5">
        <f>+[1]ANTAI!J386+I386</f>
        <v>0</v>
      </c>
      <c r="K386" s="5">
        <f t="shared" si="11"/>
        <v>0</v>
      </c>
      <c r="L386" s="5" t="s">
        <v>17</v>
      </c>
      <c r="M386" s="5" t="s">
        <v>17</v>
      </c>
      <c r="N386" s="5" t="s">
        <v>17</v>
      </c>
      <c r="O386" s="5" t="s">
        <v>17</v>
      </c>
    </row>
    <row r="387" spans="1:15" x14ac:dyDescent="0.2">
      <c r="A387" s="3" t="s">
        <v>743</v>
      </c>
      <c r="B387" s="4" t="s">
        <v>732</v>
      </c>
      <c r="C387" s="5" t="s">
        <v>17</v>
      </c>
      <c r="D387" s="5" t="s">
        <v>17</v>
      </c>
      <c r="E387" s="5" t="s">
        <v>17</v>
      </c>
      <c r="F387" s="5">
        <f t="shared" ref="F387:F414" si="12">+C387+D387-E387</f>
        <v>0</v>
      </c>
      <c r="G387" s="5" t="s">
        <v>17</v>
      </c>
      <c r="H387" s="5" t="s">
        <v>17</v>
      </c>
      <c r="I387" s="5">
        <v>0</v>
      </c>
      <c r="J387" s="5">
        <f>+[1]ANTAI!J387+I387</f>
        <v>0</v>
      </c>
      <c r="K387" s="5">
        <f t="shared" si="11"/>
        <v>0</v>
      </c>
      <c r="L387" s="5" t="s">
        <v>17</v>
      </c>
      <c r="M387" s="5" t="s">
        <v>17</v>
      </c>
      <c r="N387" s="5" t="s">
        <v>17</v>
      </c>
      <c r="O387" s="5" t="s">
        <v>17</v>
      </c>
    </row>
    <row r="388" spans="1:15" x14ac:dyDescent="0.2">
      <c r="A388" s="3" t="s">
        <v>744</v>
      </c>
      <c r="B388" s="4" t="s">
        <v>745</v>
      </c>
      <c r="C388" s="5" t="s">
        <v>17</v>
      </c>
      <c r="D388" s="5" t="s">
        <v>17</v>
      </c>
      <c r="E388" s="5" t="s">
        <v>17</v>
      </c>
      <c r="F388" s="5">
        <f t="shared" si="12"/>
        <v>0</v>
      </c>
      <c r="G388" s="5" t="s">
        <v>17</v>
      </c>
      <c r="H388" s="5" t="s">
        <v>17</v>
      </c>
      <c r="I388" s="5">
        <v>0</v>
      </c>
      <c r="J388" s="5">
        <f>+[1]ANTAI!J388+I388</f>
        <v>0</v>
      </c>
      <c r="K388" s="5">
        <f t="shared" ref="K388:K414" si="13">F388-J388</f>
        <v>0</v>
      </c>
      <c r="L388" s="5" t="s">
        <v>17</v>
      </c>
      <c r="M388" s="5" t="s">
        <v>17</v>
      </c>
      <c r="N388" s="5" t="s">
        <v>17</v>
      </c>
      <c r="O388" s="5" t="s">
        <v>17</v>
      </c>
    </row>
    <row r="389" spans="1:15" x14ac:dyDescent="0.2">
      <c r="A389" s="3" t="s">
        <v>746</v>
      </c>
      <c r="B389" s="4" t="s">
        <v>747</v>
      </c>
      <c r="C389" s="5" t="s">
        <v>17</v>
      </c>
      <c r="D389" s="5" t="s">
        <v>17</v>
      </c>
      <c r="E389" s="5" t="s">
        <v>17</v>
      </c>
      <c r="F389" s="5">
        <f t="shared" si="12"/>
        <v>0</v>
      </c>
      <c r="G389" s="5" t="s">
        <v>17</v>
      </c>
      <c r="H389" s="5" t="s">
        <v>17</v>
      </c>
      <c r="I389" s="5">
        <v>0</v>
      </c>
      <c r="J389" s="5">
        <f>+[1]ANTAI!J389+I389</f>
        <v>0</v>
      </c>
      <c r="K389" s="5">
        <f t="shared" si="13"/>
        <v>0</v>
      </c>
      <c r="L389" s="5" t="s">
        <v>17</v>
      </c>
      <c r="M389" s="5" t="s">
        <v>17</v>
      </c>
      <c r="N389" s="5" t="s">
        <v>17</v>
      </c>
      <c r="O389" s="5" t="s">
        <v>17</v>
      </c>
    </row>
    <row r="390" spans="1:15" x14ac:dyDescent="0.2">
      <c r="A390" s="3" t="s">
        <v>748</v>
      </c>
      <c r="B390" s="4" t="s">
        <v>749</v>
      </c>
      <c r="C390" s="5" t="s">
        <v>17</v>
      </c>
      <c r="D390" s="5" t="s">
        <v>17</v>
      </c>
      <c r="E390" s="5" t="s">
        <v>17</v>
      </c>
      <c r="F390" s="5">
        <f t="shared" si="12"/>
        <v>0</v>
      </c>
      <c r="G390" s="5" t="s">
        <v>17</v>
      </c>
      <c r="H390" s="5" t="s">
        <v>17</v>
      </c>
      <c r="I390" s="5">
        <v>0</v>
      </c>
      <c r="J390" s="5">
        <f>+[1]ANTAI!J390+I390</f>
        <v>0</v>
      </c>
      <c r="K390" s="5">
        <f t="shared" si="13"/>
        <v>0</v>
      </c>
      <c r="L390" s="5" t="s">
        <v>17</v>
      </c>
      <c r="M390" s="5" t="s">
        <v>17</v>
      </c>
      <c r="N390" s="5" t="s">
        <v>17</v>
      </c>
      <c r="O390" s="5" t="s">
        <v>17</v>
      </c>
    </row>
    <row r="391" spans="1:15" x14ac:dyDescent="0.2">
      <c r="A391" s="3" t="s">
        <v>750</v>
      </c>
      <c r="B391" s="4" t="s">
        <v>751</v>
      </c>
      <c r="C391" s="5" t="s">
        <v>17</v>
      </c>
      <c r="D391" s="5" t="s">
        <v>17</v>
      </c>
      <c r="E391" s="5" t="s">
        <v>17</v>
      </c>
      <c r="F391" s="5">
        <f t="shared" si="12"/>
        <v>0</v>
      </c>
      <c r="G391" s="5" t="s">
        <v>17</v>
      </c>
      <c r="H391" s="5" t="s">
        <v>17</v>
      </c>
      <c r="I391" s="5">
        <v>0</v>
      </c>
      <c r="J391" s="5">
        <f>+[1]ANTAI!J391+I391</f>
        <v>0</v>
      </c>
      <c r="K391" s="5">
        <f t="shared" si="13"/>
        <v>0</v>
      </c>
      <c r="L391" s="5" t="s">
        <v>17</v>
      </c>
      <c r="M391" s="5" t="s">
        <v>17</v>
      </c>
      <c r="N391" s="5" t="s">
        <v>17</v>
      </c>
      <c r="O391" s="5" t="s">
        <v>17</v>
      </c>
    </row>
    <row r="392" spans="1:15" x14ac:dyDescent="0.2">
      <c r="A392" s="3" t="s">
        <v>752</v>
      </c>
      <c r="B392" s="4" t="s">
        <v>753</v>
      </c>
      <c r="C392" s="5" t="s">
        <v>17</v>
      </c>
      <c r="D392" s="5" t="s">
        <v>17</v>
      </c>
      <c r="E392" s="5" t="s">
        <v>17</v>
      </c>
      <c r="F392" s="5">
        <f t="shared" si="12"/>
        <v>0</v>
      </c>
      <c r="G392" s="5" t="s">
        <v>17</v>
      </c>
      <c r="H392" s="5" t="s">
        <v>17</v>
      </c>
      <c r="I392" s="5">
        <v>0</v>
      </c>
      <c r="J392" s="5">
        <f>+[1]ANTAI!J392+I392</f>
        <v>0</v>
      </c>
      <c r="K392" s="5">
        <f t="shared" si="13"/>
        <v>0</v>
      </c>
      <c r="L392" s="5" t="s">
        <v>17</v>
      </c>
      <c r="M392" s="5" t="s">
        <v>17</v>
      </c>
      <c r="N392" s="5" t="s">
        <v>17</v>
      </c>
      <c r="O392" s="5" t="s">
        <v>17</v>
      </c>
    </row>
    <row r="393" spans="1:15" x14ac:dyDescent="0.2">
      <c r="A393" s="3" t="s">
        <v>754</v>
      </c>
      <c r="B393" s="4" t="s">
        <v>755</v>
      </c>
      <c r="C393" s="5" t="s">
        <v>17</v>
      </c>
      <c r="D393" s="5" t="s">
        <v>17</v>
      </c>
      <c r="E393" s="5" t="s">
        <v>17</v>
      </c>
      <c r="F393" s="5">
        <f t="shared" si="12"/>
        <v>0</v>
      </c>
      <c r="G393" s="5" t="s">
        <v>17</v>
      </c>
      <c r="H393" s="5" t="s">
        <v>17</v>
      </c>
      <c r="I393" s="5">
        <v>0</v>
      </c>
      <c r="J393" s="5">
        <f>+[1]ANTAI!J393+I393</f>
        <v>0</v>
      </c>
      <c r="K393" s="5">
        <f t="shared" si="13"/>
        <v>0</v>
      </c>
      <c r="L393" s="5" t="s">
        <v>17</v>
      </c>
      <c r="M393" s="5" t="s">
        <v>17</v>
      </c>
      <c r="N393" s="5" t="s">
        <v>17</v>
      </c>
      <c r="O393" s="5" t="s">
        <v>17</v>
      </c>
    </row>
    <row r="394" spans="1:15" x14ac:dyDescent="0.2">
      <c r="A394" s="3" t="s">
        <v>756</v>
      </c>
      <c r="B394" s="4" t="s">
        <v>757</v>
      </c>
      <c r="C394" s="5" t="s">
        <v>17</v>
      </c>
      <c r="D394" s="5" t="s">
        <v>17</v>
      </c>
      <c r="E394" s="5" t="s">
        <v>17</v>
      </c>
      <c r="F394" s="5">
        <f t="shared" si="12"/>
        <v>0</v>
      </c>
      <c r="G394" s="5" t="s">
        <v>17</v>
      </c>
      <c r="H394" s="5" t="s">
        <v>17</v>
      </c>
      <c r="I394" s="5">
        <v>0</v>
      </c>
      <c r="J394" s="5">
        <f>+[1]ANTAI!J394+I394</f>
        <v>0</v>
      </c>
      <c r="K394" s="5">
        <f t="shared" si="13"/>
        <v>0</v>
      </c>
      <c r="L394" s="5" t="s">
        <v>17</v>
      </c>
      <c r="M394" s="5" t="s">
        <v>17</v>
      </c>
      <c r="N394" s="5" t="s">
        <v>17</v>
      </c>
      <c r="O394" s="5" t="s">
        <v>17</v>
      </c>
    </row>
    <row r="395" spans="1:15" x14ac:dyDescent="0.2">
      <c r="A395" s="3" t="s">
        <v>758</v>
      </c>
      <c r="B395" s="4" t="s">
        <v>759</v>
      </c>
      <c r="C395" s="5" t="s">
        <v>17</v>
      </c>
      <c r="D395" s="5" t="s">
        <v>17</v>
      </c>
      <c r="E395" s="5" t="s">
        <v>17</v>
      </c>
      <c r="F395" s="5">
        <f t="shared" si="12"/>
        <v>0</v>
      </c>
      <c r="G395" s="5" t="s">
        <v>17</v>
      </c>
      <c r="H395" s="5" t="s">
        <v>17</v>
      </c>
      <c r="I395" s="5">
        <v>0</v>
      </c>
      <c r="J395" s="5">
        <f>+[1]ANTAI!J395+I395</f>
        <v>0</v>
      </c>
      <c r="K395" s="5">
        <f t="shared" si="13"/>
        <v>0</v>
      </c>
      <c r="L395" s="5" t="s">
        <v>17</v>
      </c>
      <c r="M395" s="5" t="s">
        <v>17</v>
      </c>
      <c r="N395" s="5" t="s">
        <v>17</v>
      </c>
      <c r="O395" s="5" t="s">
        <v>17</v>
      </c>
    </row>
    <row r="396" spans="1:15" x14ac:dyDescent="0.2">
      <c r="A396" s="3" t="s">
        <v>760</v>
      </c>
      <c r="B396" s="4" t="s">
        <v>761</v>
      </c>
      <c r="C396" s="5" t="s">
        <v>17</v>
      </c>
      <c r="D396" s="5" t="s">
        <v>17</v>
      </c>
      <c r="E396" s="5" t="s">
        <v>17</v>
      </c>
      <c r="F396" s="5">
        <f t="shared" si="12"/>
        <v>0</v>
      </c>
      <c r="G396" s="5" t="s">
        <v>17</v>
      </c>
      <c r="H396" s="5" t="s">
        <v>17</v>
      </c>
      <c r="I396" s="5">
        <v>0</v>
      </c>
      <c r="J396" s="5">
        <f>+[1]ANTAI!J396+I396</f>
        <v>0</v>
      </c>
      <c r="K396" s="5">
        <f t="shared" si="13"/>
        <v>0</v>
      </c>
      <c r="L396" s="5" t="s">
        <v>17</v>
      </c>
      <c r="M396" s="5" t="s">
        <v>17</v>
      </c>
      <c r="N396" s="5" t="s">
        <v>17</v>
      </c>
      <c r="O396" s="5" t="s">
        <v>17</v>
      </c>
    </row>
    <row r="397" spans="1:15" x14ac:dyDescent="0.2">
      <c r="A397" s="3" t="s">
        <v>762</v>
      </c>
      <c r="B397" s="4" t="s">
        <v>747</v>
      </c>
      <c r="C397" s="5" t="s">
        <v>17</v>
      </c>
      <c r="D397" s="5" t="s">
        <v>17</v>
      </c>
      <c r="E397" s="5" t="s">
        <v>17</v>
      </c>
      <c r="F397" s="5">
        <f t="shared" si="12"/>
        <v>0</v>
      </c>
      <c r="G397" s="5" t="s">
        <v>17</v>
      </c>
      <c r="H397" s="5" t="s">
        <v>17</v>
      </c>
      <c r="I397" s="5">
        <v>0</v>
      </c>
      <c r="J397" s="5">
        <f>+[1]ANTAI!J397+I397</f>
        <v>0</v>
      </c>
      <c r="K397" s="5">
        <f t="shared" si="13"/>
        <v>0</v>
      </c>
      <c r="L397" s="5" t="s">
        <v>17</v>
      </c>
      <c r="M397" s="5" t="s">
        <v>17</v>
      </c>
      <c r="N397" s="5" t="s">
        <v>17</v>
      </c>
      <c r="O397" s="5" t="s">
        <v>17</v>
      </c>
    </row>
    <row r="398" spans="1:15" x14ac:dyDescent="0.2">
      <c r="A398" s="3" t="s">
        <v>763</v>
      </c>
      <c r="B398" s="4" t="s">
        <v>749</v>
      </c>
      <c r="C398" s="5" t="s">
        <v>17</v>
      </c>
      <c r="D398" s="5" t="s">
        <v>17</v>
      </c>
      <c r="E398" s="5" t="s">
        <v>17</v>
      </c>
      <c r="F398" s="5">
        <f t="shared" si="12"/>
        <v>0</v>
      </c>
      <c r="G398" s="5" t="s">
        <v>17</v>
      </c>
      <c r="H398" s="5" t="s">
        <v>17</v>
      </c>
      <c r="I398" s="5">
        <v>0</v>
      </c>
      <c r="J398" s="5">
        <f>+[1]ANTAI!J398+I398</f>
        <v>0</v>
      </c>
      <c r="K398" s="5">
        <f t="shared" si="13"/>
        <v>0</v>
      </c>
      <c r="L398" s="5" t="s">
        <v>17</v>
      </c>
      <c r="M398" s="5" t="s">
        <v>17</v>
      </c>
      <c r="N398" s="5" t="s">
        <v>17</v>
      </c>
      <c r="O398" s="5" t="s">
        <v>17</v>
      </c>
    </row>
    <row r="399" spans="1:15" x14ac:dyDescent="0.2">
      <c r="A399" s="3" t="s">
        <v>764</v>
      </c>
      <c r="B399" s="4" t="s">
        <v>751</v>
      </c>
      <c r="C399" s="5" t="s">
        <v>17</v>
      </c>
      <c r="D399" s="5" t="s">
        <v>17</v>
      </c>
      <c r="E399" s="5" t="s">
        <v>17</v>
      </c>
      <c r="F399" s="5">
        <f t="shared" si="12"/>
        <v>0</v>
      </c>
      <c r="G399" s="5" t="s">
        <v>17</v>
      </c>
      <c r="H399" s="5" t="s">
        <v>17</v>
      </c>
      <c r="I399" s="5">
        <v>0</v>
      </c>
      <c r="J399" s="5">
        <f>+[1]ANTAI!J399+I399</f>
        <v>0</v>
      </c>
      <c r="K399" s="5">
        <f t="shared" si="13"/>
        <v>0</v>
      </c>
      <c r="L399" s="5" t="s">
        <v>17</v>
      </c>
      <c r="M399" s="5" t="s">
        <v>17</v>
      </c>
      <c r="N399" s="5" t="s">
        <v>17</v>
      </c>
      <c r="O399" s="5" t="s">
        <v>17</v>
      </c>
    </row>
    <row r="400" spans="1:15" x14ac:dyDescent="0.2">
      <c r="A400" s="3" t="s">
        <v>765</v>
      </c>
      <c r="B400" s="4" t="s">
        <v>753</v>
      </c>
      <c r="C400" s="5" t="s">
        <v>17</v>
      </c>
      <c r="D400" s="5" t="s">
        <v>17</v>
      </c>
      <c r="E400" s="5" t="s">
        <v>17</v>
      </c>
      <c r="F400" s="5">
        <f t="shared" si="12"/>
        <v>0</v>
      </c>
      <c r="G400" s="5" t="s">
        <v>17</v>
      </c>
      <c r="H400" s="5" t="s">
        <v>17</v>
      </c>
      <c r="I400" s="5">
        <v>0</v>
      </c>
      <c r="J400" s="5">
        <f>+[1]ANTAI!J400+I400</f>
        <v>0</v>
      </c>
      <c r="K400" s="5">
        <f t="shared" si="13"/>
        <v>0</v>
      </c>
      <c r="L400" s="5" t="s">
        <v>17</v>
      </c>
      <c r="M400" s="5" t="s">
        <v>17</v>
      </c>
      <c r="N400" s="5" t="s">
        <v>17</v>
      </c>
      <c r="O400" s="5" t="s">
        <v>17</v>
      </c>
    </row>
    <row r="401" spans="1:15" x14ac:dyDescent="0.2">
      <c r="A401" s="3" t="s">
        <v>766</v>
      </c>
      <c r="B401" s="4" t="s">
        <v>755</v>
      </c>
      <c r="C401" s="5" t="s">
        <v>17</v>
      </c>
      <c r="D401" s="5" t="s">
        <v>17</v>
      </c>
      <c r="E401" s="5" t="s">
        <v>17</v>
      </c>
      <c r="F401" s="5">
        <f t="shared" si="12"/>
        <v>0</v>
      </c>
      <c r="G401" s="5" t="s">
        <v>17</v>
      </c>
      <c r="H401" s="5" t="s">
        <v>17</v>
      </c>
      <c r="I401" s="5">
        <v>0</v>
      </c>
      <c r="J401" s="5">
        <f>+[1]ANTAI!J401+I401</f>
        <v>0</v>
      </c>
      <c r="K401" s="5">
        <f t="shared" si="13"/>
        <v>0</v>
      </c>
      <c r="L401" s="5" t="s">
        <v>17</v>
      </c>
      <c r="M401" s="5" t="s">
        <v>17</v>
      </c>
      <c r="N401" s="5" t="s">
        <v>17</v>
      </c>
      <c r="O401" s="5" t="s">
        <v>17</v>
      </c>
    </row>
    <row r="402" spans="1:15" x14ac:dyDescent="0.2">
      <c r="A402" s="3" t="s">
        <v>767</v>
      </c>
      <c r="B402" s="4" t="s">
        <v>757</v>
      </c>
      <c r="C402" s="5" t="s">
        <v>17</v>
      </c>
      <c r="D402" s="5" t="s">
        <v>17</v>
      </c>
      <c r="E402" s="5" t="s">
        <v>17</v>
      </c>
      <c r="F402" s="5">
        <f t="shared" si="12"/>
        <v>0</v>
      </c>
      <c r="G402" s="5" t="s">
        <v>17</v>
      </c>
      <c r="H402" s="5" t="s">
        <v>17</v>
      </c>
      <c r="I402" s="5">
        <v>0</v>
      </c>
      <c r="J402" s="5">
        <f>+[1]ANTAI!J402+I402</f>
        <v>0</v>
      </c>
      <c r="K402" s="5">
        <f t="shared" si="13"/>
        <v>0</v>
      </c>
      <c r="L402" s="5" t="s">
        <v>17</v>
      </c>
      <c r="M402" s="5" t="s">
        <v>17</v>
      </c>
      <c r="N402" s="5" t="s">
        <v>17</v>
      </c>
      <c r="O402" s="5" t="s">
        <v>17</v>
      </c>
    </row>
    <row r="403" spans="1:15" x14ac:dyDescent="0.2">
      <c r="A403" s="3" t="s">
        <v>768</v>
      </c>
      <c r="B403" s="4" t="s">
        <v>759</v>
      </c>
      <c r="C403" s="5" t="s">
        <v>17</v>
      </c>
      <c r="D403" s="5" t="s">
        <v>17</v>
      </c>
      <c r="E403" s="5" t="s">
        <v>17</v>
      </c>
      <c r="F403" s="5">
        <f t="shared" si="12"/>
        <v>0</v>
      </c>
      <c r="G403" s="5" t="s">
        <v>17</v>
      </c>
      <c r="H403" s="5" t="s">
        <v>17</v>
      </c>
      <c r="I403" s="5">
        <v>0</v>
      </c>
      <c r="J403" s="5">
        <f>+[1]ANTAI!J403+I403</f>
        <v>0</v>
      </c>
      <c r="K403" s="5">
        <f t="shared" si="13"/>
        <v>0</v>
      </c>
      <c r="L403" s="5" t="s">
        <v>17</v>
      </c>
      <c r="M403" s="5" t="s">
        <v>17</v>
      </c>
      <c r="N403" s="5" t="s">
        <v>17</v>
      </c>
      <c r="O403" s="5" t="s">
        <v>17</v>
      </c>
    </row>
    <row r="404" spans="1:15" x14ac:dyDescent="0.2">
      <c r="A404" s="3" t="s">
        <v>769</v>
      </c>
      <c r="B404" s="4" t="s">
        <v>770</v>
      </c>
      <c r="C404" s="5" t="s">
        <v>17</v>
      </c>
      <c r="D404" s="5" t="s">
        <v>17</v>
      </c>
      <c r="E404" s="5" t="s">
        <v>17</v>
      </c>
      <c r="F404" s="5">
        <f t="shared" si="12"/>
        <v>0</v>
      </c>
      <c r="G404" s="5" t="s">
        <v>17</v>
      </c>
      <c r="H404" s="5" t="s">
        <v>17</v>
      </c>
      <c r="I404" s="5">
        <v>0</v>
      </c>
      <c r="J404" s="5">
        <f>+[1]ANTAI!J404+I404</f>
        <v>0</v>
      </c>
      <c r="K404" s="5">
        <f t="shared" si="13"/>
        <v>0</v>
      </c>
      <c r="L404" s="5" t="s">
        <v>17</v>
      </c>
      <c r="M404" s="5" t="s">
        <v>17</v>
      </c>
      <c r="N404" s="5" t="s">
        <v>17</v>
      </c>
      <c r="O404" s="5" t="s">
        <v>17</v>
      </c>
    </row>
    <row r="405" spans="1:15" x14ac:dyDescent="0.2">
      <c r="A405" s="3" t="s">
        <v>771</v>
      </c>
      <c r="B405" s="4" t="s">
        <v>772</v>
      </c>
      <c r="C405" s="5" t="s">
        <v>17</v>
      </c>
      <c r="D405" s="5" t="s">
        <v>17</v>
      </c>
      <c r="E405" s="5" t="s">
        <v>17</v>
      </c>
      <c r="F405" s="5">
        <f t="shared" si="12"/>
        <v>0</v>
      </c>
      <c r="G405" s="5" t="s">
        <v>17</v>
      </c>
      <c r="H405" s="5" t="s">
        <v>17</v>
      </c>
      <c r="I405" s="5">
        <v>0</v>
      </c>
      <c r="J405" s="5">
        <f>+[1]ANTAI!J405+I405</f>
        <v>0</v>
      </c>
      <c r="K405" s="5">
        <f t="shared" si="13"/>
        <v>0</v>
      </c>
      <c r="L405" s="5" t="s">
        <v>17</v>
      </c>
      <c r="M405" s="5" t="s">
        <v>17</v>
      </c>
      <c r="N405" s="5" t="s">
        <v>17</v>
      </c>
      <c r="O405" s="5" t="s">
        <v>17</v>
      </c>
    </row>
    <row r="406" spans="1:15" x14ac:dyDescent="0.2">
      <c r="A406" s="3" t="s">
        <v>773</v>
      </c>
      <c r="B406" s="4" t="s">
        <v>774</v>
      </c>
      <c r="C406" s="5" t="s">
        <v>17</v>
      </c>
      <c r="D406" s="5" t="s">
        <v>17</v>
      </c>
      <c r="E406" s="5" t="s">
        <v>17</v>
      </c>
      <c r="F406" s="5">
        <f t="shared" si="12"/>
        <v>0</v>
      </c>
      <c r="G406" s="5" t="s">
        <v>17</v>
      </c>
      <c r="H406" s="5" t="s">
        <v>17</v>
      </c>
      <c r="I406" s="5">
        <v>0</v>
      </c>
      <c r="J406" s="5">
        <f>+[1]ANTAI!J406+I406</f>
        <v>0</v>
      </c>
      <c r="K406" s="5">
        <f t="shared" si="13"/>
        <v>0</v>
      </c>
      <c r="L406" s="5" t="s">
        <v>17</v>
      </c>
      <c r="M406" s="5" t="s">
        <v>17</v>
      </c>
      <c r="N406" s="5" t="s">
        <v>17</v>
      </c>
      <c r="O406" s="5" t="s">
        <v>17</v>
      </c>
    </row>
    <row r="407" spans="1:15" x14ac:dyDescent="0.2">
      <c r="A407" s="3" t="s">
        <v>775</v>
      </c>
      <c r="B407" s="4" t="s">
        <v>776</v>
      </c>
      <c r="C407" s="5" t="s">
        <v>17</v>
      </c>
      <c r="D407" s="5" t="s">
        <v>17</v>
      </c>
      <c r="E407" s="5" t="s">
        <v>17</v>
      </c>
      <c r="F407" s="5">
        <f t="shared" si="12"/>
        <v>0</v>
      </c>
      <c r="G407" s="5" t="s">
        <v>17</v>
      </c>
      <c r="H407" s="5" t="s">
        <v>17</v>
      </c>
      <c r="I407" s="5">
        <v>0</v>
      </c>
      <c r="J407" s="5">
        <f>+[1]ANTAI!J407+I407</f>
        <v>0</v>
      </c>
      <c r="K407" s="5">
        <f t="shared" si="13"/>
        <v>0</v>
      </c>
      <c r="L407" s="5" t="s">
        <v>17</v>
      </c>
      <c r="M407" s="5" t="s">
        <v>17</v>
      </c>
      <c r="N407" s="5" t="s">
        <v>17</v>
      </c>
      <c r="O407" s="5" t="s">
        <v>17</v>
      </c>
    </row>
    <row r="408" spans="1:15" x14ac:dyDescent="0.2">
      <c r="A408" s="3" t="s">
        <v>777</v>
      </c>
      <c r="B408" s="4" t="s">
        <v>778</v>
      </c>
      <c r="C408" s="5">
        <v>17000</v>
      </c>
      <c r="D408" s="5" t="s">
        <v>17</v>
      </c>
      <c r="E408" s="5">
        <v>12673.92</v>
      </c>
      <c r="F408" s="5">
        <f t="shared" si="12"/>
        <v>4326.08</v>
      </c>
      <c r="G408" s="5" t="s">
        <v>17</v>
      </c>
      <c r="H408" s="5" t="s">
        <v>17</v>
      </c>
      <c r="I408" s="5">
        <v>0</v>
      </c>
      <c r="J408" s="5">
        <f>+[1]ANTAI!J408+I408</f>
        <v>0</v>
      </c>
      <c r="K408" s="5">
        <f t="shared" si="13"/>
        <v>4326.08</v>
      </c>
      <c r="L408" s="5" t="s">
        <v>17</v>
      </c>
      <c r="M408" s="5" t="s">
        <v>17</v>
      </c>
      <c r="N408" s="5" t="s">
        <v>17</v>
      </c>
      <c r="O408" s="5" t="s">
        <v>17</v>
      </c>
    </row>
    <row r="409" spans="1:15" x14ac:dyDescent="0.2">
      <c r="A409" s="3" t="s">
        <v>779</v>
      </c>
      <c r="B409" s="4" t="s">
        <v>780</v>
      </c>
      <c r="C409" s="5">
        <v>500</v>
      </c>
      <c r="D409" s="5" t="s">
        <v>17</v>
      </c>
      <c r="E409" s="5" t="s">
        <v>17</v>
      </c>
      <c r="F409" s="5">
        <f t="shared" si="12"/>
        <v>500</v>
      </c>
      <c r="G409" s="5" t="s">
        <v>17</v>
      </c>
      <c r="H409" s="5" t="s">
        <v>17</v>
      </c>
      <c r="I409" s="5">
        <v>0</v>
      </c>
      <c r="J409" s="5">
        <f>+[1]ANTAI!J409+I409</f>
        <v>0</v>
      </c>
      <c r="K409" s="5">
        <f t="shared" si="13"/>
        <v>500</v>
      </c>
      <c r="L409" s="5" t="s">
        <v>17</v>
      </c>
      <c r="M409" s="5" t="s">
        <v>17</v>
      </c>
      <c r="N409" s="5" t="s">
        <v>17</v>
      </c>
      <c r="O409" s="5" t="s">
        <v>17</v>
      </c>
    </row>
    <row r="410" spans="1:15" x14ac:dyDescent="0.2">
      <c r="A410" s="3" t="s">
        <v>781</v>
      </c>
      <c r="B410" s="4" t="s">
        <v>782</v>
      </c>
      <c r="C410" s="5" t="s">
        <v>17</v>
      </c>
      <c r="D410" s="5" t="s">
        <v>17</v>
      </c>
      <c r="E410" s="5" t="s">
        <v>17</v>
      </c>
      <c r="F410" s="5">
        <f t="shared" si="12"/>
        <v>0</v>
      </c>
      <c r="G410" s="5" t="s">
        <v>17</v>
      </c>
      <c r="H410" s="5" t="s">
        <v>17</v>
      </c>
      <c r="I410" s="5">
        <v>0</v>
      </c>
      <c r="J410" s="5">
        <f>+[1]ANTAI!J410+I410</f>
        <v>0</v>
      </c>
      <c r="K410" s="5">
        <f t="shared" si="13"/>
        <v>0</v>
      </c>
      <c r="L410" s="5" t="s">
        <v>17</v>
      </c>
      <c r="M410" s="5" t="s">
        <v>17</v>
      </c>
      <c r="N410" s="5" t="s">
        <v>17</v>
      </c>
      <c r="O410" s="5" t="s">
        <v>17</v>
      </c>
    </row>
    <row r="411" spans="1:15" x14ac:dyDescent="0.2">
      <c r="A411" s="3" t="s">
        <v>783</v>
      </c>
      <c r="B411" s="4" t="s">
        <v>784</v>
      </c>
      <c r="C411" s="5">
        <f>4972+1000</f>
        <v>5972</v>
      </c>
      <c r="D411" s="5" t="s">
        <v>17</v>
      </c>
      <c r="E411" s="5" t="s">
        <v>17</v>
      </c>
      <c r="F411" s="5">
        <f t="shared" si="12"/>
        <v>5972</v>
      </c>
      <c r="G411" s="5" t="s">
        <v>17</v>
      </c>
      <c r="H411" s="5" t="s">
        <v>17</v>
      </c>
      <c r="I411" s="5">
        <v>0</v>
      </c>
      <c r="J411" s="5">
        <f>+[1]ANTAI!J411+I411</f>
        <v>30.71</v>
      </c>
      <c r="K411" s="5">
        <f t="shared" si="13"/>
        <v>5941.29</v>
      </c>
      <c r="L411" s="5" t="s">
        <v>17</v>
      </c>
      <c r="M411" s="5" t="s">
        <v>17</v>
      </c>
      <c r="N411" s="5" t="s">
        <v>17</v>
      </c>
      <c r="O411" s="5" t="s">
        <v>17</v>
      </c>
    </row>
    <row r="412" spans="1:15" x14ac:dyDescent="0.2">
      <c r="A412" s="3" t="s">
        <v>785</v>
      </c>
      <c r="B412" s="4" t="s">
        <v>786</v>
      </c>
      <c r="C412" s="5" t="s">
        <v>17</v>
      </c>
      <c r="D412" s="5" t="s">
        <v>17</v>
      </c>
      <c r="E412" s="5" t="s">
        <v>17</v>
      </c>
      <c r="F412" s="5">
        <f t="shared" si="12"/>
        <v>0</v>
      </c>
      <c r="G412" s="5" t="s">
        <v>17</v>
      </c>
      <c r="H412" s="5" t="s">
        <v>17</v>
      </c>
      <c r="I412" s="5">
        <v>0</v>
      </c>
      <c r="J412" s="5">
        <f>+[1]ANTAI!J412+I412</f>
        <v>0</v>
      </c>
      <c r="K412" s="5">
        <f t="shared" si="13"/>
        <v>0</v>
      </c>
      <c r="L412" s="5" t="s">
        <v>17</v>
      </c>
      <c r="M412" s="5" t="s">
        <v>17</v>
      </c>
      <c r="N412" s="5" t="s">
        <v>17</v>
      </c>
      <c r="O412" s="5" t="s">
        <v>17</v>
      </c>
    </row>
    <row r="413" spans="1:15" x14ac:dyDescent="0.2">
      <c r="A413" s="3" t="s">
        <v>787</v>
      </c>
      <c r="B413" s="4" t="s">
        <v>788</v>
      </c>
      <c r="C413" s="5" t="s">
        <v>17</v>
      </c>
      <c r="D413" s="5" t="s">
        <v>17</v>
      </c>
      <c r="E413" s="5" t="s">
        <v>17</v>
      </c>
      <c r="F413" s="5">
        <f t="shared" si="12"/>
        <v>0</v>
      </c>
      <c r="G413" s="5" t="s">
        <v>17</v>
      </c>
      <c r="H413" s="5" t="s">
        <v>17</v>
      </c>
      <c r="I413" s="5">
        <v>0</v>
      </c>
      <c r="J413" s="5">
        <f>+[1]ANTAI!J413+I413</f>
        <v>0</v>
      </c>
      <c r="K413" s="5">
        <f t="shared" si="13"/>
        <v>0</v>
      </c>
      <c r="L413" s="5" t="s">
        <v>17</v>
      </c>
      <c r="M413" s="5" t="s">
        <v>17</v>
      </c>
      <c r="N413" s="5" t="s">
        <v>17</v>
      </c>
      <c r="O413" s="5" t="s">
        <v>17</v>
      </c>
    </row>
    <row r="414" spans="1:15" x14ac:dyDescent="0.2">
      <c r="A414" s="3" t="s">
        <v>789</v>
      </c>
      <c r="B414" s="4" t="s">
        <v>790</v>
      </c>
      <c r="C414" s="5" t="s">
        <v>17</v>
      </c>
      <c r="D414" s="5" t="s">
        <v>17</v>
      </c>
      <c r="E414" s="5" t="s">
        <v>17</v>
      </c>
      <c r="F414" s="5">
        <f t="shared" si="12"/>
        <v>0</v>
      </c>
      <c r="G414" s="5" t="s">
        <v>17</v>
      </c>
      <c r="H414" s="5" t="s">
        <v>17</v>
      </c>
      <c r="I414" s="5">
        <v>0</v>
      </c>
      <c r="J414" s="5">
        <f>+[1]ANTAI!J414+I414</f>
        <v>0</v>
      </c>
      <c r="K414" s="5">
        <f t="shared" si="13"/>
        <v>0</v>
      </c>
      <c r="L414" s="5" t="s">
        <v>17</v>
      </c>
      <c r="M414" s="5" t="s">
        <v>17</v>
      </c>
      <c r="N414" s="5" t="s">
        <v>17</v>
      </c>
      <c r="O414" s="5" t="s">
        <v>17</v>
      </c>
    </row>
    <row r="415" spans="1:15" s="10" customFormat="1" x14ac:dyDescent="0.2">
      <c r="A415" s="7"/>
      <c r="B415" s="8" t="s">
        <v>791</v>
      </c>
      <c r="C415" s="9">
        <f>SUM(C2:C414)</f>
        <v>2134448.77</v>
      </c>
      <c r="D415" s="9">
        <f>SUM(D2:D414)</f>
        <v>21870.870000000003</v>
      </c>
      <c r="E415" s="9">
        <f>SUM(E2:E414)</f>
        <v>21870.870000000003</v>
      </c>
      <c r="F415" s="9">
        <f t="shared" ref="F415:O415" si="14">SUM(F2:F414)</f>
        <v>2134448.77</v>
      </c>
      <c r="G415" s="9">
        <f t="shared" si="14"/>
        <v>0</v>
      </c>
      <c r="H415" s="9">
        <f>SUM(H2:H414)</f>
        <v>0</v>
      </c>
      <c r="I415" s="9">
        <f>SUM(I2:I414)</f>
        <v>125755.56000000003</v>
      </c>
      <c r="J415" s="9">
        <f>SUM(J2:J414)</f>
        <v>838282.58999999985</v>
      </c>
      <c r="K415" s="9">
        <f>SUM(K2:K414)</f>
        <v>1296166.1800000002</v>
      </c>
      <c r="L415" s="9">
        <f t="shared" si="14"/>
        <v>0</v>
      </c>
      <c r="M415" s="9">
        <f t="shared" si="14"/>
        <v>0</v>
      </c>
      <c r="N415" s="9">
        <f t="shared" si="14"/>
        <v>0</v>
      </c>
      <c r="O415" s="9">
        <f t="shared" si="1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2023-07-07T16:27:18Z</dcterms:created>
  <dcterms:modified xsi:type="dcterms:W3CDTF">2023-07-07T17:11:12Z</dcterms:modified>
</cp:coreProperties>
</file>